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15960" windowHeight="17540"/>
  </bookViews>
  <sheets>
    <sheet name="Calf rearing Costs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D13" i="1"/>
  <c r="F13" i="1"/>
  <c r="F14" i="1"/>
  <c r="F16" i="1"/>
  <c r="F17" i="1"/>
  <c r="F18" i="1"/>
  <c r="F19" i="1"/>
  <c r="F22" i="1"/>
  <c r="D23" i="1"/>
  <c r="F23" i="1"/>
  <c r="F24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<sst xmlns="http://schemas.openxmlformats.org/spreadsheetml/2006/main" count="55" uniqueCount="49">
  <si>
    <t>Rearing Costs per Animal</t>
  </si>
  <si>
    <t>Instructions are in red. Don’t type over blue cells, they contain formulae.</t>
  </si>
  <si>
    <t>Assuming reared</t>
  </si>
  <si>
    <t>calves</t>
  </si>
  <si>
    <t>value/unit</t>
  </si>
  <si>
    <t>Totals/Animal</t>
  </si>
  <si>
    <t>Enter number of calves to be reared.</t>
  </si>
  <si>
    <t>Value or cost of top BW calf</t>
  </si>
  <si>
    <t>Enter your figures in the yellow cells.</t>
  </si>
  <si>
    <t>Milk</t>
  </si>
  <si>
    <t>litres or lb</t>
  </si>
  <si>
    <t>/litre or lb</t>
  </si>
  <si>
    <t>Colostrum, if not able to be sold is the cheapest, so enter zero in D4.</t>
  </si>
  <si>
    <t>Powder</t>
  </si>
  <si>
    <t>kg or lb</t>
  </si>
  <si>
    <t xml:space="preserve">Enter your costs </t>
  </si>
  <si>
    <t>Concentrates</t>
  </si>
  <si>
    <t>/kg or lb</t>
  </si>
  <si>
    <t>Labour</t>
  </si>
  <si>
    <t>hours</t>
  </si>
  <si>
    <t>/hour</t>
  </si>
  <si>
    <t>Health products, identification,etc</t>
  </si>
  <si>
    <t>Bedding</t>
  </si>
  <si>
    <t>Equipment depreciation</t>
  </si>
  <si>
    <t>Building Depreciation</t>
  </si>
  <si>
    <t>Not essential</t>
  </si>
  <si>
    <t>Grazing value or cost for first year</t>
  </si>
  <si>
    <t>weeks</t>
  </si>
  <si>
    <t>/week</t>
  </si>
  <si>
    <t># inspection trips, km or miles &amp; distance</t>
  </si>
  <si>
    <t>/km or mile</t>
  </si>
  <si>
    <t># inspection trips, #hours &amp; $/hour</t>
  </si>
  <si>
    <t>Other - name an enter yours</t>
  </si>
  <si>
    <t>Input costs to one year</t>
  </si>
  <si>
    <t>Losses to one year of age</t>
  </si>
  <si>
    <t>Interest on input costs</t>
  </si>
  <si>
    <t>/year</t>
  </si>
  <si>
    <t>Total cost at one year of age</t>
  </si>
  <si>
    <t>2nd Year</t>
  </si>
  <si>
    <t>Graziers normally pay transport, weighing, drenching and provide bulls.</t>
  </si>
  <si>
    <t>Grazing to two years of age</t>
  </si>
  <si>
    <t># inspection trips-km</t>
  </si>
  <si>
    <t>/km</t>
  </si>
  <si>
    <t>Input costs to two years of age</t>
  </si>
  <si>
    <t>Interest on inputs</t>
  </si>
  <si>
    <t>Losses to two years of age</t>
  </si>
  <si>
    <t>Empties + value recouped when sold</t>
  </si>
  <si>
    <t>Total cost at two years of age</t>
  </si>
  <si>
    <t>Soluble mineral costs are more than compensated for by faster growth, less pasture eaten and less parasite treament.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</si>
</sst>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&quot;/&quot;m&quot;/&quot;yy"/>
    <numFmt numFmtId="165" formatCode="&quot;$&quot;#,##0.00"/>
    <numFmt numFmtId="166" formatCode="&quot;$&quot;#,##0"/>
    <numFmt numFmtId="167" formatCode="#,##0%"/>
  </numFmts>
  <fonts count="11" x14ac:knownFonts="1">
    <font>
      <sz val="12"/>
      <color indexed="8"/>
      <name val="N Helvetica Narrow"/>
    </font>
    <font>
      <b/>
      <sz val="12"/>
      <color indexed="8"/>
      <name val="Times"/>
    </font>
    <font>
      <sz val="12"/>
      <color indexed="8"/>
      <name val="Times"/>
    </font>
    <font>
      <b/>
      <sz val="12"/>
      <color indexed="11"/>
      <name val="Times"/>
    </font>
    <font>
      <b/>
      <sz val="12"/>
      <color indexed="8"/>
      <name val="Times New Roman"/>
    </font>
    <font>
      <u/>
      <sz val="12"/>
      <color indexed="8"/>
      <name val="Times"/>
    </font>
    <font>
      <sz val="12"/>
      <color indexed="11"/>
      <name val="Times"/>
    </font>
    <font>
      <sz val="14"/>
      <color indexed="11"/>
      <name val="Times New Roman"/>
    </font>
    <font>
      <sz val="14"/>
      <color indexed="8"/>
      <name val="Times New Roman"/>
    </font>
    <font>
      <sz val="12"/>
      <color indexed="13"/>
      <name val="Times"/>
    </font>
    <font>
      <b/>
      <sz val="12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0" fillId="0" borderId="1" xfId="0" applyFont="1" applyBorder="1" applyAlignment="1"/>
    <xf numFmtId="0" fontId="4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/>
    <xf numFmtId="165" fontId="2" fillId="4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right"/>
    </xf>
    <xf numFmtId="0" fontId="0" fillId="3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/>
    <xf numFmtId="165" fontId="2" fillId="3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/>
    <xf numFmtId="166" fontId="2" fillId="3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/>
    <xf numFmtId="166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left"/>
    </xf>
    <xf numFmtId="167" fontId="2" fillId="3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/>
    <xf numFmtId="166" fontId="2" fillId="2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/>
    <xf numFmtId="165" fontId="2" fillId="2" borderId="1" xfId="0" applyNumberFormat="1" applyFont="1" applyFill="1" applyBorder="1" applyAlignment="1"/>
    <xf numFmtId="166" fontId="2" fillId="3" borderId="1" xfId="0" applyNumberFormat="1" applyFont="1" applyFill="1" applyBorder="1" applyAlignment="1"/>
    <xf numFmtId="165" fontId="1" fillId="4" borderId="1" xfId="0" applyNumberFormat="1" applyFont="1" applyFill="1" applyBorder="1" applyAlignment="1"/>
    <xf numFmtId="167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left"/>
    </xf>
    <xf numFmtId="15" fontId="1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0000"/>
      <rgbColor rgb="FF61E1EB"/>
      <rgbColor rgb="FFFF26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workbookViewId="0">
      <selection activeCell="H8" sqref="H8"/>
    </sheetView>
  </sheetViews>
  <sheetFormatPr baseColWidth="10" defaultColWidth="12.6640625" defaultRowHeight="16" customHeight="1" x14ac:dyDescent="0.2"/>
  <cols>
    <col min="1" max="1" width="23.5" style="1" customWidth="1"/>
    <col min="2" max="2" width="8.5" style="1" customWidth="1"/>
    <col min="3" max="3" width="11.1640625" style="1" customWidth="1"/>
    <col min="4" max="5" width="9.1640625" style="1" customWidth="1"/>
    <col min="6" max="6" width="13" style="1" customWidth="1"/>
    <col min="7" max="7" width="9.83203125" style="1" customWidth="1"/>
    <col min="8" max="8" width="10.5" style="1" customWidth="1"/>
    <col min="9" max="9" width="9" style="1" customWidth="1"/>
    <col min="10" max="10" width="9.33203125" style="1" customWidth="1"/>
    <col min="11" max="11" width="8.5" style="1" customWidth="1"/>
    <col min="12" max="12" width="7.5" style="1" customWidth="1"/>
    <col min="13" max="14" width="12.6640625" style="1" customWidth="1"/>
    <col min="15" max="256" width="12.6640625" customWidth="1"/>
  </cols>
  <sheetData>
    <row r="1" spans="1:14" ht="18" customHeight="1" x14ac:dyDescent="0.2">
      <c r="A1" s="2" t="s">
        <v>0</v>
      </c>
      <c r="B1" s="3"/>
      <c r="C1" s="4"/>
      <c r="D1" s="5"/>
      <c r="E1" s="6"/>
      <c r="F1" s="51">
        <v>41329</v>
      </c>
      <c r="G1" s="7" t="s">
        <v>1</v>
      </c>
      <c r="H1" s="8"/>
      <c r="I1" s="9"/>
      <c r="J1" s="8"/>
      <c r="K1" s="8"/>
      <c r="L1" s="8"/>
      <c r="M1" s="8"/>
      <c r="N1" s="8"/>
    </row>
    <row r="2" spans="1:14" ht="18" customHeight="1" x14ac:dyDescent="0.2">
      <c r="A2" s="10" t="s">
        <v>2</v>
      </c>
      <c r="B2" s="11">
        <v>50</v>
      </c>
      <c r="C2" s="12" t="s">
        <v>3</v>
      </c>
      <c r="D2" s="13" t="s">
        <v>4</v>
      </c>
      <c r="E2" s="6"/>
      <c r="F2" s="14" t="s">
        <v>5</v>
      </c>
      <c r="G2" s="15" t="s">
        <v>6</v>
      </c>
      <c r="H2" s="3"/>
      <c r="I2" s="8"/>
      <c r="J2" s="8"/>
      <c r="K2" s="8"/>
      <c r="L2" s="8"/>
      <c r="M2" s="8"/>
      <c r="N2" s="8"/>
    </row>
    <row r="3" spans="1:14" ht="18" customHeight="1" x14ac:dyDescent="0.2">
      <c r="A3" s="10" t="s">
        <v>7</v>
      </c>
      <c r="B3" s="16"/>
      <c r="C3" s="6"/>
      <c r="D3" s="6"/>
      <c r="E3" s="6"/>
      <c r="F3" s="17">
        <v>80</v>
      </c>
      <c r="G3" s="15" t="s">
        <v>8</v>
      </c>
      <c r="H3" s="8"/>
      <c r="I3" s="8"/>
      <c r="J3" s="8"/>
      <c r="K3" s="8"/>
      <c r="L3" s="8"/>
      <c r="M3" s="8"/>
      <c r="N3" s="8"/>
    </row>
    <row r="4" spans="1:14" ht="18" customHeight="1" x14ac:dyDescent="0.2">
      <c r="A4" s="10" t="s">
        <v>9</v>
      </c>
      <c r="B4" s="11">
        <v>300</v>
      </c>
      <c r="C4" s="12" t="s">
        <v>10</v>
      </c>
      <c r="D4" s="17">
        <v>0.5</v>
      </c>
      <c r="E4" s="18" t="s">
        <v>11</v>
      </c>
      <c r="F4" s="19">
        <f>B4*D4</f>
        <v>150</v>
      </c>
      <c r="G4" s="20" t="s">
        <v>12</v>
      </c>
      <c r="H4" s="6"/>
      <c r="I4" s="21"/>
      <c r="J4" s="8"/>
      <c r="K4" s="8"/>
      <c r="L4" s="8"/>
      <c r="M4" s="8"/>
      <c r="N4" s="8"/>
    </row>
    <row r="5" spans="1:14" ht="18" customHeight="1" x14ac:dyDescent="0.2">
      <c r="A5" s="10" t="s">
        <v>13</v>
      </c>
      <c r="B5" s="22"/>
      <c r="C5" s="18" t="s">
        <v>14</v>
      </c>
      <c r="D5" s="23"/>
      <c r="E5" s="6"/>
      <c r="F5" s="19">
        <f>B5*D5</f>
        <v>0</v>
      </c>
      <c r="G5" s="24" t="s">
        <v>15</v>
      </c>
      <c r="H5" s="25"/>
      <c r="I5" s="8"/>
      <c r="J5" s="8"/>
      <c r="K5" s="8"/>
      <c r="L5" s="8"/>
      <c r="M5" s="8"/>
      <c r="N5" s="8"/>
    </row>
    <row r="6" spans="1:14" ht="18" customHeight="1" x14ac:dyDescent="0.2">
      <c r="A6" s="10" t="s">
        <v>16</v>
      </c>
      <c r="B6" s="22">
        <v>25</v>
      </c>
      <c r="C6" s="18" t="s">
        <v>14</v>
      </c>
      <c r="D6" s="26">
        <v>0.8</v>
      </c>
      <c r="E6" s="18" t="s">
        <v>17</v>
      </c>
      <c r="F6" s="19">
        <f>B6*D6</f>
        <v>20</v>
      </c>
      <c r="G6" s="8"/>
      <c r="H6" s="25"/>
      <c r="I6" s="25"/>
      <c r="J6" s="25"/>
      <c r="K6" s="27"/>
      <c r="L6" s="6"/>
      <c r="M6" s="28"/>
      <c r="N6" s="29"/>
    </row>
    <row r="7" spans="1:14" ht="18" customHeight="1" x14ac:dyDescent="0.2">
      <c r="A7" s="10" t="s">
        <v>18</v>
      </c>
      <c r="B7" s="22">
        <v>40</v>
      </c>
      <c r="C7" s="18" t="s">
        <v>19</v>
      </c>
      <c r="D7" s="30">
        <v>30</v>
      </c>
      <c r="E7" s="18" t="s">
        <v>20</v>
      </c>
      <c r="F7" s="19">
        <f>B7*D7/B2</f>
        <v>24</v>
      </c>
      <c r="G7" s="25"/>
      <c r="H7" s="31"/>
      <c r="I7" s="25"/>
      <c r="J7" s="25"/>
      <c r="K7" s="6"/>
      <c r="L7" s="6"/>
      <c r="M7" s="32"/>
      <c r="N7" s="29"/>
    </row>
    <row r="8" spans="1:14" ht="18" customHeight="1" x14ac:dyDescent="0.2">
      <c r="A8" s="10" t="s">
        <v>21</v>
      </c>
      <c r="B8" s="30">
        <v>400</v>
      </c>
      <c r="C8" s="6"/>
      <c r="D8" s="6"/>
      <c r="E8" s="6"/>
      <c r="F8" s="33">
        <f>B8/$B$2</f>
        <v>8</v>
      </c>
      <c r="G8" s="25"/>
      <c r="H8" s="25"/>
      <c r="I8" s="25"/>
      <c r="J8" s="25"/>
      <c r="K8" s="32"/>
      <c r="L8" s="34"/>
      <c r="M8" s="32"/>
      <c r="N8" s="35"/>
    </row>
    <row r="9" spans="1:14" ht="18" customHeight="1" x14ac:dyDescent="0.2">
      <c r="A9" s="10" t="s">
        <v>22</v>
      </c>
      <c r="B9" s="30">
        <v>150</v>
      </c>
      <c r="C9" s="6"/>
      <c r="D9" s="6"/>
      <c r="E9" s="6"/>
      <c r="F9" s="33">
        <f>B9/$B$2</f>
        <v>3</v>
      </c>
      <c r="G9" s="8"/>
      <c r="H9" s="8"/>
      <c r="I9" s="8"/>
      <c r="J9" s="8"/>
      <c r="K9" s="6"/>
      <c r="L9" s="6"/>
      <c r="M9" s="32"/>
      <c r="N9" s="8"/>
    </row>
    <row r="10" spans="1:14" ht="18" customHeight="1" x14ac:dyDescent="0.2">
      <c r="A10" s="10" t="s">
        <v>23</v>
      </c>
      <c r="B10" s="30">
        <v>500</v>
      </c>
      <c r="C10" s="6"/>
      <c r="D10" s="36">
        <v>0.2</v>
      </c>
      <c r="E10" s="6"/>
      <c r="F10" s="33">
        <f>B10*D10/$B$2</f>
        <v>2</v>
      </c>
      <c r="G10" s="8"/>
      <c r="H10" s="8"/>
      <c r="I10" s="8"/>
      <c r="J10" s="8"/>
      <c r="K10" s="8"/>
      <c r="L10" s="8"/>
      <c r="M10" s="8"/>
      <c r="N10" s="8"/>
    </row>
    <row r="11" spans="1:14" ht="18" customHeight="1" x14ac:dyDescent="0.2">
      <c r="A11" s="10" t="s">
        <v>24</v>
      </c>
      <c r="B11" s="30">
        <v>2000</v>
      </c>
      <c r="C11" s="37" t="s">
        <v>25</v>
      </c>
      <c r="D11" s="36">
        <v>0.04</v>
      </c>
      <c r="E11" s="6"/>
      <c r="F11" s="33">
        <f>B11*D11/$B$2</f>
        <v>1.6</v>
      </c>
      <c r="G11" s="6"/>
      <c r="H11" s="16"/>
      <c r="I11" s="16"/>
      <c r="J11" s="29"/>
      <c r="K11" s="34"/>
      <c r="L11" s="34"/>
      <c r="M11" s="32"/>
      <c r="N11" s="8"/>
    </row>
    <row r="12" spans="1:14" ht="18" customHeight="1" x14ac:dyDescent="0.2">
      <c r="A12" s="10" t="s">
        <v>26</v>
      </c>
      <c r="B12" s="22">
        <v>48</v>
      </c>
      <c r="C12" s="18" t="s">
        <v>27</v>
      </c>
      <c r="D12" s="30">
        <v>5</v>
      </c>
      <c r="E12" s="18" t="s">
        <v>28</v>
      </c>
      <c r="F12" s="33">
        <f>B12*D12</f>
        <v>240</v>
      </c>
      <c r="G12" s="6"/>
      <c r="H12" s="16"/>
      <c r="I12" s="16"/>
      <c r="J12" s="29"/>
      <c r="K12" s="38"/>
      <c r="L12" s="34"/>
      <c r="M12" s="32"/>
      <c r="N12" s="8"/>
    </row>
    <row r="13" spans="1:14" ht="18" customHeight="1" x14ac:dyDescent="0.2">
      <c r="A13" s="10" t="s">
        <v>29</v>
      </c>
      <c r="B13" s="22">
        <v>5</v>
      </c>
      <c r="C13" s="39">
        <v>80</v>
      </c>
      <c r="D13" s="19">
        <f t="shared" ref="D13:D23" si="0">0.5</f>
        <v>0.5</v>
      </c>
      <c r="E13" s="18" t="s">
        <v>30</v>
      </c>
      <c r="F13" s="33">
        <f>B13*C13*D13/$B$2</f>
        <v>4</v>
      </c>
      <c r="G13" s="6"/>
      <c r="H13" s="16"/>
      <c r="I13" s="16"/>
      <c r="J13" s="29"/>
      <c r="K13" s="38"/>
      <c r="L13" s="34"/>
      <c r="M13" s="40"/>
      <c r="N13" s="8"/>
    </row>
    <row r="14" spans="1:14" ht="18" customHeight="1" x14ac:dyDescent="0.2">
      <c r="A14" s="10" t="s">
        <v>31</v>
      </c>
      <c r="B14" s="22">
        <v>5</v>
      </c>
      <c r="C14" s="39">
        <v>3</v>
      </c>
      <c r="D14" s="30">
        <v>30</v>
      </c>
      <c r="E14" s="18" t="s">
        <v>20</v>
      </c>
      <c r="F14" s="33">
        <f>B14*C14*D14/$B$2</f>
        <v>9</v>
      </c>
      <c r="G14" s="6"/>
      <c r="H14" s="16"/>
      <c r="I14" s="16"/>
      <c r="J14" s="29"/>
      <c r="K14" s="38"/>
      <c r="L14" s="34"/>
      <c r="M14" s="40"/>
      <c r="N14" s="8"/>
    </row>
    <row r="15" spans="1:14" ht="18" customHeight="1" x14ac:dyDescent="0.2">
      <c r="A15" s="10" t="s">
        <v>32</v>
      </c>
      <c r="B15" s="6"/>
      <c r="C15" s="6"/>
      <c r="D15" s="6"/>
      <c r="E15" s="6"/>
      <c r="F15" s="41">
        <v>0</v>
      </c>
      <c r="G15" s="8"/>
      <c r="H15" s="8"/>
      <c r="I15" s="8"/>
      <c r="J15" s="8"/>
      <c r="K15" s="8"/>
      <c r="L15" s="8"/>
      <c r="M15" s="8"/>
      <c r="N15" s="8"/>
    </row>
    <row r="16" spans="1:14" ht="18" customHeight="1" x14ac:dyDescent="0.2">
      <c r="A16" s="10" t="s">
        <v>33</v>
      </c>
      <c r="B16" s="6"/>
      <c r="C16" s="6"/>
      <c r="D16" s="6"/>
      <c r="E16" s="6"/>
      <c r="F16" s="42">
        <f>SUM(F3:F15)</f>
        <v>541.6</v>
      </c>
      <c r="G16" s="6"/>
      <c r="H16" s="16"/>
      <c r="I16" s="43"/>
      <c r="J16" s="29"/>
      <c r="K16" s="44"/>
      <c r="L16" s="34"/>
      <c r="M16" s="40"/>
      <c r="N16" s="8"/>
    </row>
    <row r="17" spans="1:14" ht="18" customHeight="1" x14ac:dyDescent="0.2">
      <c r="A17" s="10" t="s">
        <v>34</v>
      </c>
      <c r="B17" s="36">
        <v>0.02</v>
      </c>
      <c r="C17" s="6"/>
      <c r="D17" s="3"/>
      <c r="E17" s="6"/>
      <c r="F17" s="33">
        <f>F16*B17</f>
        <v>10.832000000000001</v>
      </c>
      <c r="G17" s="8"/>
      <c r="H17" s="8"/>
      <c r="I17" s="8"/>
      <c r="J17" s="8"/>
      <c r="K17" s="8"/>
      <c r="L17" s="8"/>
      <c r="M17" s="8"/>
      <c r="N17" s="8"/>
    </row>
    <row r="18" spans="1:14" ht="18" customHeight="1" x14ac:dyDescent="0.2">
      <c r="A18" s="10" t="s">
        <v>35</v>
      </c>
      <c r="B18" s="36">
        <v>0.1</v>
      </c>
      <c r="C18" s="18" t="s">
        <v>36</v>
      </c>
      <c r="D18" s="44"/>
      <c r="E18" s="34"/>
      <c r="F18" s="33">
        <f>F16*B18</f>
        <v>54.160000000000004</v>
      </c>
      <c r="G18" s="8"/>
      <c r="H18" s="8"/>
      <c r="I18" s="8"/>
      <c r="J18" s="8"/>
      <c r="K18" s="8"/>
      <c r="L18" s="8"/>
      <c r="M18" s="8"/>
      <c r="N18" s="8"/>
    </row>
    <row r="19" spans="1:14" ht="18" customHeight="1" x14ac:dyDescent="0.2">
      <c r="A19" s="45" t="s">
        <v>37</v>
      </c>
      <c r="B19" s="6"/>
      <c r="C19" s="6"/>
      <c r="D19" s="6"/>
      <c r="E19" s="6"/>
      <c r="F19" s="42">
        <f>F16+F17+F18</f>
        <v>606.59199999999998</v>
      </c>
      <c r="G19" s="8"/>
      <c r="H19" s="8"/>
      <c r="I19" s="8"/>
      <c r="J19" s="8"/>
      <c r="K19" s="8"/>
      <c r="L19" s="8"/>
      <c r="M19" s="8"/>
      <c r="N19" s="8"/>
    </row>
    <row r="20" spans="1:14" ht="18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8" customHeight="1" x14ac:dyDescent="0.2">
      <c r="A21" s="46" t="s">
        <v>38</v>
      </c>
      <c r="B21" s="47" t="s">
        <v>39</v>
      </c>
      <c r="C21" s="6"/>
      <c r="D21" s="6"/>
      <c r="E21" s="6"/>
      <c r="F21" s="40"/>
      <c r="G21" s="6"/>
      <c r="H21" s="16"/>
      <c r="I21" s="43"/>
      <c r="J21" s="6"/>
      <c r="K21" s="3"/>
      <c r="L21" s="6"/>
      <c r="M21" s="40"/>
      <c r="N21" s="8"/>
    </row>
    <row r="22" spans="1:14" ht="18" customHeight="1" x14ac:dyDescent="0.2">
      <c r="A22" s="10" t="s">
        <v>40</v>
      </c>
      <c r="B22" s="22">
        <v>52</v>
      </c>
      <c r="C22" s="18" t="s">
        <v>27</v>
      </c>
      <c r="D22" s="17">
        <v>7</v>
      </c>
      <c r="E22" s="18" t="s">
        <v>28</v>
      </c>
      <c r="F22" s="33">
        <f>B22*D22</f>
        <v>364</v>
      </c>
      <c r="G22" s="6"/>
      <c r="H22" s="16"/>
      <c r="I22" s="16"/>
      <c r="J22" s="29"/>
      <c r="K22" s="32"/>
      <c r="L22" s="34"/>
      <c r="M22" s="40"/>
      <c r="N22" s="8"/>
    </row>
    <row r="23" spans="1:14" ht="18" customHeight="1" x14ac:dyDescent="0.2">
      <c r="A23" s="10" t="s">
        <v>41</v>
      </c>
      <c r="B23" s="22">
        <v>8</v>
      </c>
      <c r="C23" s="39">
        <v>80</v>
      </c>
      <c r="D23" s="19">
        <f t="shared" si="0"/>
        <v>0.5</v>
      </c>
      <c r="E23" s="18" t="s">
        <v>42</v>
      </c>
      <c r="F23" s="33">
        <f>B23*D23*C23/$B$2</f>
        <v>6.4</v>
      </c>
      <c r="G23" s="6"/>
      <c r="H23" s="48"/>
      <c r="I23" s="6"/>
      <c r="J23" s="6"/>
      <c r="K23" s="6"/>
      <c r="L23" s="6"/>
      <c r="M23" s="49"/>
      <c r="N23" s="8"/>
    </row>
    <row r="24" spans="1:14" ht="18" customHeight="1" x14ac:dyDescent="0.2">
      <c r="A24" s="10" t="s">
        <v>31</v>
      </c>
      <c r="B24" s="22">
        <v>8</v>
      </c>
      <c r="C24" s="39">
        <v>3</v>
      </c>
      <c r="D24" s="30">
        <v>30</v>
      </c>
      <c r="E24" s="18" t="s">
        <v>20</v>
      </c>
      <c r="F24" s="33">
        <f>B24*C24*D24/$B$2</f>
        <v>14.4</v>
      </c>
      <c r="G24" s="8"/>
      <c r="H24" s="8"/>
      <c r="I24" s="8"/>
      <c r="J24" s="8"/>
      <c r="K24" s="8"/>
      <c r="L24" s="8"/>
      <c r="M24" s="8"/>
      <c r="N24" s="8"/>
    </row>
    <row r="25" spans="1:14" ht="18" customHeight="1" x14ac:dyDescent="0.2">
      <c r="A25" s="45" t="s">
        <v>43</v>
      </c>
      <c r="B25" s="6"/>
      <c r="C25" s="6"/>
      <c r="D25" s="6"/>
      <c r="E25" s="6"/>
      <c r="F25" s="42">
        <f>F19+F22+F23+F24</f>
        <v>991.39199999999994</v>
      </c>
      <c r="G25" s="6"/>
      <c r="H25" s="16"/>
      <c r="I25" s="16"/>
      <c r="J25" s="29"/>
      <c r="K25" s="38"/>
      <c r="L25" s="34"/>
      <c r="M25" s="40"/>
      <c r="N25" s="8"/>
    </row>
    <row r="26" spans="1:14" ht="18" customHeight="1" x14ac:dyDescent="0.2">
      <c r="A26" s="10" t="s">
        <v>44</v>
      </c>
      <c r="B26" s="36">
        <v>0.1</v>
      </c>
      <c r="C26" s="6"/>
      <c r="D26" s="6"/>
      <c r="E26" s="6"/>
      <c r="F26" s="33">
        <f>F25*B26</f>
        <v>99.139200000000002</v>
      </c>
      <c r="G26" s="6"/>
      <c r="H26" s="16"/>
      <c r="I26" s="16"/>
      <c r="J26" s="29"/>
      <c r="K26" s="32"/>
      <c r="L26" s="34"/>
      <c r="M26" s="40"/>
      <c r="N26" s="8"/>
    </row>
    <row r="27" spans="1:14" ht="18" customHeight="1" x14ac:dyDescent="0.2">
      <c r="A27" s="10" t="s">
        <v>45</v>
      </c>
      <c r="B27" s="36">
        <v>0.01</v>
      </c>
      <c r="C27" s="6"/>
      <c r="D27" s="6"/>
      <c r="E27" s="6"/>
      <c r="F27" s="33">
        <f>F25*B27</f>
        <v>9.9139199999999992</v>
      </c>
      <c r="G27" s="6"/>
      <c r="H27" s="16"/>
      <c r="I27" s="16"/>
      <c r="J27" s="29"/>
      <c r="K27" s="32"/>
      <c r="L27" s="34"/>
      <c r="M27" s="40"/>
      <c r="N27" s="8"/>
    </row>
    <row r="28" spans="1:14" ht="18" customHeight="1" x14ac:dyDescent="0.2">
      <c r="A28" s="10" t="s">
        <v>46</v>
      </c>
      <c r="B28" s="36">
        <v>0.01</v>
      </c>
      <c r="C28" s="6"/>
      <c r="D28" s="6"/>
      <c r="E28" s="6"/>
      <c r="F28" s="33">
        <f>F25*B28*0.8</f>
        <v>7.9311359999999995</v>
      </c>
      <c r="G28" s="6"/>
      <c r="H28" s="16"/>
      <c r="I28" s="16"/>
      <c r="J28" s="29"/>
      <c r="K28" s="38"/>
      <c r="L28" s="34"/>
      <c r="M28" s="40"/>
      <c r="N28" s="8"/>
    </row>
    <row r="29" spans="1:14" ht="18" customHeight="1" x14ac:dyDescent="0.2">
      <c r="A29" s="45" t="s">
        <v>47</v>
      </c>
      <c r="B29" s="16"/>
      <c r="C29" s="6"/>
      <c r="D29" s="6"/>
      <c r="E29" s="6"/>
      <c r="F29" s="42">
        <f>F25+F26+F27+F28</f>
        <v>1108.3762559999998</v>
      </c>
      <c r="G29" s="6"/>
      <c r="H29" s="48"/>
      <c r="I29" s="6"/>
      <c r="J29" s="6"/>
      <c r="K29" s="6"/>
      <c r="L29" s="6"/>
      <c r="M29" s="49"/>
      <c r="N29" s="8"/>
    </row>
    <row r="30" spans="1:14" ht="18" customHeight="1" x14ac:dyDescent="0.2">
      <c r="A30" s="16"/>
      <c r="B30" s="6"/>
      <c r="C30" s="6"/>
      <c r="D30" s="6"/>
      <c r="E30" s="6"/>
      <c r="F30" s="34"/>
      <c r="G30" s="6"/>
      <c r="H30" s="16"/>
      <c r="I30" s="43"/>
      <c r="J30" s="6"/>
      <c r="K30" s="6"/>
      <c r="L30" s="6"/>
      <c r="M30" s="40"/>
      <c r="N30" s="8"/>
    </row>
    <row r="31" spans="1:14" ht="18" customHeight="1" x14ac:dyDescent="0.2">
      <c r="A31" s="47" t="s">
        <v>48</v>
      </c>
      <c r="B31" s="8"/>
      <c r="C31" s="8"/>
      <c r="D31" s="8"/>
      <c r="E31" s="8"/>
      <c r="F31" s="8"/>
      <c r="G31" s="8"/>
      <c r="H31" s="16"/>
      <c r="I31" s="43"/>
      <c r="J31" s="6"/>
      <c r="K31" s="6"/>
      <c r="L31" s="6"/>
      <c r="M31" s="40"/>
      <c r="N31" s="8"/>
    </row>
    <row r="32" spans="1:14" ht="18" customHeight="1" x14ac:dyDescent="0.2">
      <c r="A32" s="8"/>
      <c r="B32" s="6"/>
      <c r="C32" s="6"/>
      <c r="D32" s="6"/>
      <c r="E32" s="6"/>
      <c r="F32" s="6"/>
      <c r="G32" s="6"/>
      <c r="H32" s="16"/>
      <c r="I32" s="43"/>
      <c r="J32" s="6"/>
      <c r="K32" s="6"/>
      <c r="L32" s="6"/>
      <c r="M32" s="40"/>
      <c r="N32" s="8"/>
    </row>
    <row r="33" spans="1:14" ht="17" customHeight="1" x14ac:dyDescent="0.2">
      <c r="A33" s="8"/>
      <c r="B33" s="6"/>
      <c r="C33" s="6"/>
      <c r="D33" s="6"/>
      <c r="E33" s="6"/>
      <c r="F33" s="6"/>
      <c r="G33" s="6"/>
      <c r="H33" s="48"/>
      <c r="I33" s="16"/>
      <c r="J33" s="6"/>
      <c r="K33" s="6"/>
      <c r="L33" s="6"/>
      <c r="M33" s="49"/>
      <c r="N33" s="8"/>
    </row>
    <row r="34" spans="1:14" ht="17" customHeight="1" x14ac:dyDescent="0.2">
      <c r="A34" s="16"/>
      <c r="B34" s="6"/>
      <c r="C34" s="6"/>
      <c r="D34" s="6"/>
      <c r="E34" s="6"/>
      <c r="F34" s="6"/>
      <c r="G34" s="6"/>
      <c r="H34" s="16"/>
      <c r="I34" s="6"/>
      <c r="J34" s="6"/>
      <c r="K34" s="6"/>
      <c r="L34" s="6"/>
      <c r="M34" s="34"/>
      <c r="N34" s="8"/>
    </row>
    <row r="35" spans="1:14" ht="17" customHeight="1" x14ac:dyDescent="0.2">
      <c r="A35" s="16"/>
      <c r="B35" s="6"/>
      <c r="C35" s="6"/>
      <c r="D35" s="6"/>
      <c r="E35" s="6"/>
      <c r="F35" s="6"/>
      <c r="G35" s="6"/>
      <c r="H35" s="50"/>
      <c r="I35" s="8"/>
      <c r="J35" s="8"/>
      <c r="K35" s="8"/>
      <c r="L35" s="8"/>
      <c r="M35" s="8"/>
      <c r="N35" s="8"/>
    </row>
    <row r="36" spans="1:14" ht="17" customHeight="1" x14ac:dyDescent="0.2">
      <c r="A36" s="1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7" customHeight="1" x14ac:dyDescent="0.2">
      <c r="A37" s="1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7" customHeight="1" x14ac:dyDescent="0.2">
      <c r="A38" s="1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7" customHeight="1" x14ac:dyDescent="0.2">
      <c r="A39" s="1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7" customHeight="1" x14ac:dyDescent="0.2">
      <c r="A40" s="1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7" customHeight="1" x14ac:dyDescent="0.2">
      <c r="A41" s="1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7" customHeight="1" x14ac:dyDescent="0.2">
      <c r="A42" s="1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7" customHeight="1" x14ac:dyDescent="0.2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7" customHeight="1" x14ac:dyDescent="0.2">
      <c r="A44" s="1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7" customHeight="1" x14ac:dyDescent="0.2">
      <c r="A45" s="1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7" customHeight="1" x14ac:dyDescent="0.2">
      <c r="A46" s="1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7" customHeight="1" x14ac:dyDescent="0.2">
      <c r="A47" s="1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7" customHeight="1" x14ac:dyDescent="0.2">
      <c r="A48" s="1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7" customHeight="1" x14ac:dyDescent="0.2">
      <c r="A49" s="1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7" customHeight="1" x14ac:dyDescent="0.2">
      <c r="A50" s="1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7" customHeight="1" x14ac:dyDescent="0.2">
      <c r="A51" s="1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pageMargins left="0.75" right="0.75" top="1" bottom="1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Calf rearing Costs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2017-02-24T23:04:54Z</dcterms:modified>
</cp:coreProperties>
</file>