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Pasture Analysis 0706" sheetId="1" r:id="rId4"/>
  </sheets>
</workbook>
</file>

<file path=xl/sharedStrings.xml><?xml version="1.0" encoding="utf-8"?>
<sst xmlns="http://schemas.openxmlformats.org/spreadsheetml/2006/main" uniqueCount="383">
  <si>
    <t>Figures are affected</t>
  </si>
  <si>
    <t>Dandelions, see Pasture&gt;Weeds</t>
  </si>
  <si>
    <t>Optimum herbage levels under optimum conditions in spring</t>
  </si>
  <si>
    <t>LimeMagPlus applied.</t>
  </si>
  <si>
    <t>&lt; Analyses</t>
  </si>
  <si>
    <t>Cornwall A</t>
  </si>
  <si>
    <t>Oats Minerals Analysis</t>
  </si>
  <si>
    <t>Paddock # or Name &gt;</t>
  </si>
  <si>
    <t xml:space="preserve">Instructions are in red. Don’t type over blue cells, they contain formulae. Enter yours in yellow cells .See the whole spreadsheet - left and right from Columns A to BD. </t>
  </si>
  <si>
    <t>by minerals applied.</t>
  </si>
  <si>
    <t>Total per ha</t>
  </si>
  <si>
    <t>Row 3 is an optimum temperate pasture seed mix in kg/ha or lb/acre</t>
  </si>
  <si>
    <t xml:space="preserve">6 t LimeMagPlus /ha applied so Mn low.  </t>
  </si>
  <si>
    <t>To check your garden levels measure tomato leaves &amp; use column W.</t>
  </si>
  <si>
    <t>Optimums are based on soil, pasture &amp; animal requirements.</t>
  </si>
  <si>
    <t>Soil type  &gt;</t>
  </si>
  <si>
    <t>Sandy, loam.</t>
  </si>
  <si>
    <t xml:space="preserve">Enter analysis figures from laboratory in column AA. </t>
  </si>
  <si>
    <t>All pasture samples should be the top 15 cm (6") from green growing pasture about 20 cm tall to avoid tip and base differences and to represent what the animals eat.</t>
  </si>
  <si>
    <t>Amounts to sow in mix&gt;</t>
  </si>
  <si>
    <t>Fescue -</t>
  </si>
  <si>
    <t>USA</t>
  </si>
  <si>
    <t>NZ</t>
  </si>
  <si>
    <t>33,000 kg/ha yield.</t>
  </si>
  <si>
    <t>If needed, copy other plant optimums from columns C to X &amp; paste into AA6 to AA37 &amp; name.</t>
  </si>
  <si>
    <t>Sample Type  &gt;</t>
  </si>
  <si>
    <t xml:space="preserve"> Dairy Grazing Oats</t>
  </si>
  <si>
    <t>Read "Effects if Very Low", and "Effects if Very High".</t>
  </si>
  <si>
    <t xml:space="preserve"> </t>
  </si>
  <si>
    <t xml:space="preserve">Element levels vary in different parts of the leaves, stems and seeds. For example short leaf tips have more P, but less Ca, so if only the tips of leaves were collected P could be inaccurately high and Ca inaccurately low. </t>
  </si>
  <si>
    <t>For Camelids, Alpacas</t>
  </si>
  <si>
    <t>75% ryegrass</t>
  </si>
  <si>
    <t>Chicory</t>
  </si>
  <si>
    <t>Clover</t>
  </si>
  <si>
    <t>Cocksfoot</t>
  </si>
  <si>
    <t>Safe</t>
  </si>
  <si>
    <t>Lotus M or</t>
  </si>
  <si>
    <t>Lucerne</t>
  </si>
  <si>
    <t>Maize</t>
  </si>
  <si>
    <t>VJ Maize</t>
  </si>
  <si>
    <t>Paspalum</t>
  </si>
  <si>
    <t>Plantain</t>
  </si>
  <si>
    <t>Prairie</t>
  </si>
  <si>
    <t>Phalaris</t>
  </si>
  <si>
    <t>Ryegrass</t>
  </si>
  <si>
    <t>Star-</t>
  </si>
  <si>
    <t>Tomato</t>
  </si>
  <si>
    <t>Turnips</t>
  </si>
  <si>
    <t>Velvet grass</t>
  </si>
  <si>
    <t>Analysis by Hill Lab. See AT 20, for address, or change it. Effects below are by Vaughan Jones.</t>
  </si>
  <si>
    <t>Weather &gt;</t>
  </si>
  <si>
    <t xml:space="preserve">Spring means moist, green and fast growth.  Summer means drier and growing slowly.  Autumn (Fall) means green and growing after Autumn rains. Before Autumn rains is still Summer, even if it is in Autumn. </t>
  </si>
  <si>
    <t>Optimums</t>
  </si>
  <si>
    <t>llamas</t>
  </si>
  <si>
    <t xml:space="preserve">25% clover </t>
  </si>
  <si>
    <t>Puna</t>
  </si>
  <si>
    <t>White</t>
  </si>
  <si>
    <t>Red</t>
  </si>
  <si>
    <t>Orchard G</t>
  </si>
  <si>
    <t>Endophyte</t>
  </si>
  <si>
    <t>Kikuyu</t>
  </si>
  <si>
    <t>Birdsfoot Trefoil</t>
  </si>
  <si>
    <t>Alfalfa</t>
  </si>
  <si>
    <t>Silage</t>
  </si>
  <si>
    <t>Nutrifeed</t>
  </si>
  <si>
    <t>dilatatum</t>
  </si>
  <si>
    <t>Tonic</t>
  </si>
  <si>
    <t>VJ</t>
  </si>
  <si>
    <t>Maru</t>
  </si>
  <si>
    <t>Per&amp;Italian</t>
  </si>
  <si>
    <t>grass</t>
  </si>
  <si>
    <t>Timothy</t>
  </si>
  <si>
    <t>Outdoors</t>
  </si>
  <si>
    <t>Swedes</t>
  </si>
  <si>
    <t>MasseyB</t>
  </si>
  <si>
    <t>Element</t>
  </si>
  <si>
    <t>Oats</t>
  </si>
  <si>
    <t xml:space="preserve">Effects if very low     </t>
  </si>
  <si>
    <t xml:space="preserve">Effects if very high      </t>
  </si>
  <si>
    <t>Spring</t>
  </si>
  <si>
    <t>Summer</t>
  </si>
  <si>
    <t>Autumn</t>
  </si>
  <si>
    <t>Winter</t>
  </si>
  <si>
    <t>Soil</t>
  </si>
  <si>
    <t>Leaf tips</t>
  </si>
  <si>
    <t>Nutrilink</t>
  </si>
  <si>
    <t>Hill Lab</t>
  </si>
  <si>
    <t>NZ Labs</t>
  </si>
  <si>
    <t>USA Pasture</t>
  </si>
  <si>
    <t>USA TMR</t>
  </si>
  <si>
    <t>VJ Ryegrass</t>
  </si>
  <si>
    <t>N%</t>
  </si>
  <si>
    <t>Nitrogen  N</t>
  </si>
  <si>
    <t>Slow growth. Unpalatable pasture. Low protein, low animal production &amp; low</t>
  </si>
  <si>
    <t>Load on liver &amp; kidneys. Nitrate toxicity, sappy, low energy, low mineral, unpalatable</t>
  </si>
  <si>
    <r>
      <rPr>
        <sz val="12"/>
        <color indexed="8"/>
        <rFont val="Times New Roman"/>
      </rPr>
      <t>Nitrogen  N</t>
    </r>
  </si>
  <si>
    <t xml:space="preserve">At seeding, many leaf levels drop as the elements move to the seed, because the leaves have finished their job and are ready to die. </t>
  </si>
  <si>
    <t>Crude protein</t>
  </si>
  <si>
    <t xml:space="preserve"> Crude Protein</t>
  </si>
  <si>
    <t>SandyLoam</t>
  </si>
  <si>
    <t xml:space="preserve"> energy value. Animal absorption of Cu can be reduced. N is lower in older grass. </t>
  </si>
  <si>
    <t xml:space="preserve">feed, high crude protein, eczema, scours, bloat, urine pasture burn, nitrogen pollution. </t>
  </si>
  <si>
    <t>Dry</t>
  </si>
  <si>
    <t>Wet</t>
  </si>
  <si>
    <t>4.5 ~ 5</t>
  </si>
  <si>
    <t>P%</t>
  </si>
  <si>
    <t>Phosphorus  P</t>
  </si>
  <si>
    <t>Dark green ryegrass, purple tips, slow growth. Poor animal growth &amp; cycling.</t>
  </si>
  <si>
    <t>Animal health suffers, milk drops, calves scour. Ca, Zn, Mg, Cu drop. Levels are</t>
  </si>
  <si>
    <r>
      <rPr>
        <sz val="12"/>
        <color indexed="8"/>
        <rFont val="Times New Roman"/>
      </rPr>
      <t>Phosphorus  P</t>
    </r>
  </si>
  <si>
    <t>Higher</t>
  </si>
  <si>
    <t xml:space="preserve">Sampling in spring, or in autumn a month after rains, taking 15 cm from clean, soil-free 20 cm long pasture, reduces variations. </t>
  </si>
  <si>
    <t xml:space="preserve">   </t>
  </si>
  <si>
    <t xml:space="preserve"> Downer cows, stiff joints, lameness, low milk. If with high K, nitrate toxicity.</t>
  </si>
  <si>
    <t>higher in the tips of grasses &amp; in autumn &amp; winter. Sample 20 cm or longer grass.</t>
  </si>
  <si>
    <t>L</t>
  </si>
  <si>
    <t>H</t>
  </si>
  <si>
    <t>0.35~0.4%</t>
  </si>
  <si>
    <t>K%</t>
  </si>
  <si>
    <t>?</t>
  </si>
  <si>
    <t>Potassium  K</t>
  </si>
  <si>
    <t>Poor clovers &amp; low pasture production. Weak leaves &amp; stem lodging. Clovers grow</t>
  </si>
  <si>
    <t>Tight soils, hard ryegrass pulls out, nitrate toxicity, milk fever &amp; bloat. Red clover dies out</t>
  </si>
  <si>
    <r>
      <rPr>
        <sz val="12"/>
        <color indexed="8"/>
        <rFont val="Times New Roman"/>
      </rPr>
      <t>Potassium  K</t>
    </r>
  </si>
  <si>
    <t xml:space="preserve"> better in urine patches.  % K is lower in mature pasture. Animals need only 1% K.</t>
  </si>
  <si>
    <t xml:space="preserve">of pastures at about 3.4% &amp; white at 4%. Earthworms decrease &amp; urine burns pasture. </t>
  </si>
  <si>
    <t>N</t>
  </si>
  <si>
    <t>2~2.5</t>
  </si>
  <si>
    <t>S%</t>
  </si>
  <si>
    <t>Sulphur  S</t>
  </si>
  <si>
    <t xml:space="preserve">Clover leaves yellow, less nodulation, less N fixation causing slow pasture growth. </t>
  </si>
  <si>
    <t>Lowers Cu, Mo, Se, &amp; Zn uptake slightly. 0.4% should not be exceeded if feed-</t>
  </si>
  <si>
    <r>
      <rPr>
        <sz val="12"/>
        <color indexed="8"/>
        <rFont val="Times New Roman"/>
      </rPr>
      <t>Sulphur  S</t>
    </r>
  </si>
  <si>
    <t>Slow growth because of cold and over-tight soils makes levels of N, P, K and S higher than they are when growing fast.</t>
  </si>
  <si>
    <t xml:space="preserve">The low USA S recommendation could be why they have so much to milk fever. </t>
  </si>
  <si>
    <t xml:space="preserve">   Reduced P &amp; N uptake. Clovers do better in urine patches. See S and K. </t>
  </si>
  <si>
    <t>ing brassicas. Adequate S is needed for animal health, especially before calving.</t>
  </si>
  <si>
    <t>0.27~0.32</t>
  </si>
  <si>
    <t>Ca%</t>
  </si>
  <si>
    <t xml:space="preserve">Calcium  Ca </t>
  </si>
  <si>
    <t>Thatch, hard dry soil, few soil covered earthworms, few small clover leaves, flat  weeds,</t>
  </si>
  <si>
    <t>Unlikely in NZ &amp; high rainfall/irrigated areas. Increases B, P, Se, humus, Co, pH &amp;</t>
  </si>
  <si>
    <r>
      <rPr>
        <sz val="12"/>
        <color indexed="8"/>
        <rFont val="Times New Roman"/>
      </rPr>
      <t xml:space="preserve">Calcium  Ca </t>
    </r>
  </si>
  <si>
    <t xml:space="preserve">Horses need more. Ryegrass levels increases by 100% with age. </t>
  </si>
  <si>
    <t>Ryegrass leaves have 10%  less Ca than stems</t>
  </si>
  <si>
    <t xml:space="preserve"> retained membranes, milk fever, warts. Low Se, Co, B, Mo, Mg, high Al &amp; Mn.</t>
  </si>
  <si>
    <t xml:space="preserve">  Mo &amp; lowers Mn &amp; Al. Excess lowers B, Co, P, Fe, Zn, Cu, Mg.</t>
  </si>
  <si>
    <t>Lower</t>
  </si>
  <si>
    <t>0.25~0.3</t>
  </si>
  <si>
    <t>Mg%</t>
  </si>
  <si>
    <t>Magnesium  Mg</t>
  </si>
  <si>
    <t>Metabolic problems poor health &amp; production. Inhibits animal Ca &amp; iodine absorption</t>
  </si>
  <si>
    <t xml:space="preserve">Lowers P uptake. Soil becomes compact. Pasture levels will be lower in winter &amp; </t>
  </si>
  <si>
    <r>
      <rPr>
        <sz val="12"/>
        <color indexed="8"/>
        <rFont val="Times New Roman"/>
      </rPr>
      <t>Magnesium  Mg</t>
    </r>
  </si>
  <si>
    <t>Mg levels are lower in young sappy pasture, but increase with maturity. Horses need optimum levels.</t>
  </si>
  <si>
    <t>Possibly from Wisconsin a high Mg area.</t>
  </si>
  <si>
    <t>Low P uptake. Crops can lodge. Grass leaves have yellow stripes.</t>
  </si>
  <si>
    <t xml:space="preserve">spring. Legumes have more than grasses. See left columns. </t>
  </si>
  <si>
    <t>0.16~0.2</t>
  </si>
  <si>
    <t>Na%</t>
  </si>
  <si>
    <t>Sodium  Na</t>
  </si>
  <si>
    <t>High K leaching &amp; uptake. Unpalatable hard pasture. Poor appetite &amp; digestion,</t>
  </si>
  <si>
    <t>On coast can be 1.6% in pasture which is still insufficient for animal requirements.</t>
  </si>
  <si>
    <r>
      <rPr>
        <sz val="12"/>
        <color indexed="8"/>
        <rFont val="Times New Roman"/>
      </rPr>
      <t>Sodium  Na</t>
    </r>
  </si>
  <si>
    <t>Horses need more.</t>
  </si>
  <si>
    <t xml:space="preserve">Feeding cows 25 kg of Pasture dry matter gives </t>
  </si>
  <si>
    <t>ppm</t>
  </si>
  <si>
    <t>mg/kg is more accurate than ppm.</t>
  </si>
  <si>
    <t>mg/kg</t>
  </si>
  <si>
    <t xml:space="preserve">   low milk production &amp; reproduction, long, dry, shaggy coats and downer cows.</t>
  </si>
  <si>
    <t xml:space="preserve">Very high levels reduce high K, Mg &amp; Zn. Salt contains 40% sodium (Na). </t>
  </si>
  <si>
    <t>0.15~0.25</t>
  </si>
  <si>
    <t>Fe ppm</t>
  </si>
  <si>
    <t>Iron  Fe</t>
  </si>
  <si>
    <t>Erratic milk production, however, seldom low in grazing animals because they eat</t>
  </si>
  <si>
    <t xml:space="preserve">If above 120, suspect soil contamination in pasture sample which increases Co, Mn and Al. </t>
  </si>
  <si>
    <r>
      <rPr>
        <sz val="12"/>
        <color indexed="8"/>
        <rFont val="Times New Roman"/>
      </rPr>
      <t>Iron  Fe</t>
    </r>
  </si>
  <si>
    <t>Varies more because of mud and dust effects.</t>
  </si>
  <si>
    <t xml:space="preserve">soil from dust, mud and when over-grazing and sometimes get too much Fe.  </t>
  </si>
  <si>
    <t>High levels in clean soil-free samples reduce Cu, Se and Zn.</t>
  </si>
  <si>
    <t>50~60</t>
  </si>
  <si>
    <t>&lt;200</t>
  </si>
  <si>
    <t>Mn ppm</t>
  </si>
  <si>
    <t>Manganese Mn</t>
  </si>
  <si>
    <t>Slow animal growth &amp; low fertility. Plants require minute amounts for photosynthesis</t>
  </si>
  <si>
    <t>Can be high in some soils especially wet acid ones. Animals become stressed. Lowers Ca,</t>
  </si>
  <si>
    <r>
      <rPr>
        <sz val="12"/>
        <color indexed="8"/>
        <rFont val="Times New Roman"/>
      </rPr>
      <t>Manganese Mn</t>
    </r>
  </si>
  <si>
    <t xml:space="preserve">  Seldom a problem in NZ pastures. Many waters can have too much.</t>
  </si>
  <si>
    <t>Mg, Co, P, Mo, Cu, Fe &amp; Zn.  Ca &amp; Zn reduce Mn. Milk quality suffers. Read Milk.</t>
  </si>
  <si>
    <t>25~30</t>
  </si>
  <si>
    <t>&gt;35</t>
  </si>
  <si>
    <t>Zn ppm</t>
  </si>
  <si>
    <t>Zinc  Zn</t>
  </si>
  <si>
    <t xml:space="preserve">Low Vit A, runny eyes, poor night vision. Thick, dry scaly skin. Scabs on teats. </t>
  </si>
  <si>
    <t>If very high, lowers Cu, Se &amp; Ca in animals. High levels for facial eczema control is no</t>
  </si>
  <si>
    <r>
      <rPr>
        <sz val="12"/>
        <color indexed="8"/>
        <rFont val="Times New Roman"/>
      </rPr>
      <t>Zinc  Zn</t>
    </r>
  </si>
  <si>
    <t>Thin patchy hair, none around eyes, scald, weak muscles, slow calving, high SCC.</t>
  </si>
  <si>
    <t xml:space="preserve"> problem if not for too long, but adequate Ca (0.8%) controls facial eczema. Read facial eczema </t>
  </si>
  <si>
    <t>14~20</t>
  </si>
  <si>
    <t>&gt;30</t>
  </si>
  <si>
    <t>Cu ppm</t>
  </si>
  <si>
    <t>Copper  Cu</t>
  </si>
  <si>
    <t>Scours. Poor uterus cleaning. Cows cycle, but conception low. Hair stiff, loses</t>
  </si>
  <si>
    <t>Damages liver &amp; red blood cells causing jaundice. Lowers Mo &amp; conception.</t>
  </si>
  <si>
    <r>
      <rPr>
        <sz val="12"/>
        <color indexed="8"/>
        <rFont val="Times New Roman"/>
      </rPr>
      <t>Copper  Cu</t>
    </r>
  </si>
  <si>
    <t xml:space="preserve">Milking cows &amp; goats need more, sheep less. </t>
  </si>
  <si>
    <t>Copper for Sheep</t>
  </si>
  <si>
    <t xml:space="preserve"> colour, especially around eyes. Poor clover nodulation, growth &amp; animal growth. </t>
  </si>
  <si>
    <t xml:space="preserve"> High Cu reduces P levels. 10 ppm too high.for some sheep. Goats need 13.</t>
  </si>
  <si>
    <r>
      <rPr>
        <sz val="11"/>
        <color indexed="8"/>
        <rFont val="Times New Roman"/>
      </rPr>
      <t>Copper for Sheep</t>
    </r>
  </si>
  <si>
    <t>6~7</t>
  </si>
  <si>
    <t>&gt;15</t>
  </si>
  <si>
    <t>B ppm</t>
  </si>
  <si>
    <t>Boron  B</t>
  </si>
  <si>
    <t>Animals don't grow well, have brittle bones and hunched backs. Clovers don't thrive</t>
  </si>
  <si>
    <t xml:space="preserve">Unlikely, but causes leaf edge drying, browning &amp; scouring in animals. </t>
  </si>
  <si>
    <r>
      <rPr>
        <sz val="12"/>
        <color indexed="8"/>
        <rFont val="Times New Roman"/>
      </rPr>
      <t>Boron  B</t>
    </r>
  </si>
  <si>
    <t xml:space="preserve">Most countries, especially USA and NZ are low. </t>
  </si>
  <si>
    <t>OrganiBOR is a good slow release B.</t>
  </si>
  <si>
    <t xml:space="preserve"> old leaves go reddish brown edges. Reduces Ca &amp; Mg uptake. Essential for maize &amp; brassicas. See Maize &amp; Brassicas.]</t>
  </si>
  <si>
    <t>Slow release OrganiBOR reduces this possibility.</t>
  </si>
  <si>
    <t>7~15</t>
  </si>
  <si>
    <t>&gt;40</t>
  </si>
  <si>
    <t>Mo ppm</t>
  </si>
  <si>
    <t>Molybdenum Mo</t>
  </si>
  <si>
    <t>Weak clovers, poor nodulation. Cu toxicity. Low Fe uptake. Nitrate toxicity</t>
  </si>
  <si>
    <t>Cu deficiency &amp; scours, but in wet soil even 5 ppm is OK provided Cu and S are</t>
  </si>
  <si>
    <r>
      <rPr>
        <sz val="12"/>
        <color indexed="8"/>
        <rFont val="Times New Roman"/>
      </rPr>
      <t>Molybdenum Mo</t>
    </r>
  </si>
  <si>
    <t>At least 1.5 is required for good nodulation.The same soil can be 0.5 when dry and 2.5 when wet.</t>
  </si>
  <si>
    <t xml:space="preserve">  possible if N is high. Agricultural lime or Sodium Molybdate increase Mo. </t>
  </si>
  <si>
    <t xml:space="preserve"> adequate &amp;/or supplemented daily in minerals. Higher in wet soils &amp; lower in dry soils. </t>
  </si>
  <si>
    <t>0.3 ~ 0.4</t>
  </si>
  <si>
    <t>2 OK</t>
  </si>
  <si>
    <t>Co ppm</t>
  </si>
  <si>
    <t>Cobalt  Co</t>
  </si>
  <si>
    <t>Ruminant ill thrift (can't synthesise Vit B12), anaemia, pot bellies,</t>
  </si>
  <si>
    <t xml:space="preserve">Lowers I uptake. Adequate levels and Co supplementation can </t>
  </si>
  <si>
    <r>
      <rPr>
        <sz val="12"/>
        <color indexed="8"/>
        <rFont val="Times New Roman"/>
      </rPr>
      <t>Cobalt  Co</t>
    </r>
  </si>
  <si>
    <t>Jerseys need more.</t>
  </si>
  <si>
    <t xml:space="preserve">  swollen heads, pale runny eyes, loss of appetite. Poor clover nodulation.</t>
  </si>
  <si>
    <t xml:space="preserve"> reduce phalaris staggers. 50 times 0.13 ppm is not toxic to cattle.</t>
  </si>
  <si>
    <t>0.1~0.15</t>
  </si>
  <si>
    <t>Se ppm</t>
  </si>
  <si>
    <t>Selenium   Se</t>
  </si>
  <si>
    <t>Scours, zigzaged on pasture, hunch back when old, high SCC, white muscle disease.</t>
  </si>
  <si>
    <t>The optimum 0.4 ppm is not possible continuously in pasture in high rainfall areas.</t>
  </si>
  <si>
    <r>
      <rPr>
        <sz val="12"/>
        <color indexed="8"/>
        <rFont val="Times New Roman"/>
      </rPr>
      <t>Selenium   Se</t>
    </r>
  </si>
  <si>
    <t>Horse levels must be lower.</t>
  </si>
  <si>
    <t xml:space="preserve"> lamb deaths, retained placenta, abortions, foot &amp; leg problems &amp; low Iodine. </t>
  </si>
  <si>
    <t>Stiffness, smelly breath, blind staggers. Alpacas need lots, horses little.</t>
  </si>
  <si>
    <t>0.15</t>
  </si>
  <si>
    <t>0.05~0.1</t>
  </si>
  <si>
    <t>Iodine I</t>
  </si>
  <si>
    <t>Expensive &amp; leaches.</t>
  </si>
  <si>
    <t xml:space="preserve">Eye to thyroid gland swells. Poor cycling, kids born dead, calves lack hair. </t>
  </si>
  <si>
    <t xml:space="preserve">Excess in pasture is unlikely. </t>
  </si>
  <si>
    <t xml:space="preserve"> 5 ppm killed poultry. </t>
  </si>
  <si>
    <r>
      <rPr>
        <sz val="12"/>
        <color indexed="8"/>
        <rFont val="Times New Roman"/>
      </rPr>
      <t>Iodine I</t>
    </r>
  </si>
  <si>
    <r>
      <rPr>
        <sz val="12"/>
        <color indexed="8"/>
        <rFont val="Times New Roman"/>
      </rPr>
      <t>Expensive &amp; leaches.</t>
    </r>
  </si>
  <si>
    <t>Expensive &amp; leaches. Can’t be changed with applying.</t>
  </si>
  <si>
    <t>&lt;100</t>
  </si>
  <si>
    <t>Aluminium Al</t>
  </si>
  <si>
    <t xml:space="preserve">Al is of no use so there is no Optimum. Agricultural lime &amp; reactive phosphate reduce it. </t>
  </si>
  <si>
    <t xml:space="preserve">Restricts ryegrass from growing roots deeply so increases ryegrass pulling. </t>
  </si>
  <si>
    <r>
      <rPr>
        <sz val="12"/>
        <color indexed="8"/>
        <rFont val="Times New Roman"/>
      </rPr>
      <t>Aluminium Al</t>
    </r>
  </si>
  <si>
    <r>
      <rPr>
        <sz val="13"/>
        <color indexed="8"/>
        <rFont val="Times New Roman"/>
      </rPr>
      <t>&lt;100</t>
    </r>
  </si>
  <si>
    <t xml:space="preserve">No one I know of measures or cares about aluminium, despite it being a cause of ryegras pulling and dying. </t>
  </si>
  <si>
    <t>&lt;80</t>
  </si>
  <si>
    <t>Al ppm</t>
  </si>
  <si>
    <t>200 is too high</t>
  </si>
  <si>
    <r>
      <rPr>
        <b val="1"/>
        <sz val="12"/>
        <color indexed="8"/>
        <rFont val="Times New Roman"/>
      </rPr>
      <t>Maize</t>
    </r>
  </si>
  <si>
    <t>*VJ maize in high limed soil which is lower in Mn.</t>
  </si>
  <si>
    <t>Nitrates</t>
  </si>
  <si>
    <t>&lt; 80</t>
  </si>
  <si>
    <t xml:space="preserve">Low levels indicate better palatability and less danger of toxicity. </t>
  </si>
  <si>
    <t xml:space="preserve">Toxic, can kill, low energy &amp; sugar, indigestible protein. Sunshine reduces it. See Health. </t>
  </si>
  <si>
    <r>
      <rPr>
        <sz val="12"/>
        <color indexed="8"/>
        <rFont val="Times New Roman"/>
      </rPr>
      <t>Nitrates</t>
    </r>
  </si>
  <si>
    <r>
      <rPr>
        <sz val="13"/>
        <color indexed="8"/>
        <rFont val="Times New Roman"/>
      </rPr>
      <t>&lt; 80</t>
    </r>
  </si>
  <si>
    <t xml:space="preserve">Dangerous. Measure and monitor it when conditions exist. </t>
  </si>
  <si>
    <r>
      <rPr>
        <b val="1"/>
        <sz val="11"/>
        <color indexed="8"/>
        <rFont val="Times New Roman"/>
      </rPr>
      <t>Chicory</t>
    </r>
  </si>
  <si>
    <r>
      <rPr>
        <b val="1"/>
        <sz val="11"/>
        <color indexed="8"/>
        <rFont val="Times New Roman"/>
      </rPr>
      <t>Clover</t>
    </r>
  </si>
  <si>
    <r>
      <rPr>
        <b val="1"/>
        <sz val="11"/>
        <color indexed="8"/>
        <rFont val="Times New Roman"/>
      </rPr>
      <t>Cocksfoot</t>
    </r>
  </si>
  <si>
    <r>
      <rPr>
        <b val="1"/>
        <sz val="11"/>
        <color indexed="8"/>
        <rFont val="Times New Roman"/>
      </rPr>
      <t>Fescue -</t>
    </r>
  </si>
  <si>
    <r>
      <rPr>
        <b val="1"/>
        <sz val="11"/>
        <color indexed="8"/>
        <rFont val="Times New Roman"/>
      </rPr>
      <t>Lotus M or</t>
    </r>
  </si>
  <si>
    <r>
      <rPr>
        <b val="1"/>
        <sz val="11"/>
        <color indexed="8"/>
        <rFont val="Times New Roman"/>
      </rPr>
      <t>Silage</t>
    </r>
  </si>
  <si>
    <r>
      <rPr>
        <b val="1"/>
        <sz val="11"/>
        <color indexed="8"/>
        <rFont val="Times New Roman"/>
      </rPr>
      <t>Nutrifeed</t>
    </r>
  </si>
  <si>
    <r>
      <rPr>
        <b val="1"/>
        <sz val="11"/>
        <color indexed="8"/>
        <rFont val="Times New Roman"/>
      </rPr>
      <t>Paspalum</t>
    </r>
  </si>
  <si>
    <r>
      <rPr>
        <b val="1"/>
        <sz val="11"/>
        <color indexed="8"/>
        <rFont val="Times New Roman"/>
      </rPr>
      <t>Plantain</t>
    </r>
  </si>
  <si>
    <r>
      <rPr>
        <b val="1"/>
        <sz val="11"/>
        <color indexed="8"/>
        <rFont val="Times New Roman"/>
      </rPr>
      <t>Prairie</t>
    </r>
  </si>
  <si>
    <r>
      <rPr>
        <b val="1"/>
        <sz val="11"/>
        <color indexed="8"/>
        <rFont val="Times New Roman"/>
      </rPr>
      <t>Phalaris</t>
    </r>
  </si>
  <si>
    <r>
      <rPr>
        <b val="1"/>
        <sz val="11"/>
        <color indexed="8"/>
        <rFont val="Times New Roman"/>
      </rPr>
      <t>Ryegrass</t>
    </r>
  </si>
  <si>
    <r>
      <rPr>
        <b val="1"/>
        <sz val="11"/>
        <color indexed="8"/>
        <rFont val="Times New Roman"/>
      </rPr>
      <t>Star-</t>
    </r>
  </si>
  <si>
    <r>
      <rPr>
        <b val="1"/>
        <sz val="11"/>
        <color indexed="8"/>
        <rFont val="Times New Roman"/>
      </rPr>
      <t>Tomato</t>
    </r>
  </si>
  <si>
    <r>
      <rPr>
        <b val="1"/>
        <sz val="11"/>
        <color indexed="8"/>
        <rFont val="Times New Roman"/>
      </rPr>
      <t>Turnips</t>
    </r>
  </si>
  <si>
    <r>
      <rPr>
        <b val="1"/>
        <sz val="11"/>
        <color indexed="8"/>
        <rFont val="Times New Roman"/>
      </rPr>
      <t>Velvet grass</t>
    </r>
  </si>
  <si>
    <t>Comments</t>
  </si>
  <si>
    <t xml:space="preserve"> Aim to get all close to their Optimum level in blue which will help improve soil, pasture and animal health. </t>
  </si>
  <si>
    <t>Hill Laboratories</t>
  </si>
  <si>
    <r>
      <rPr>
        <sz val="11"/>
        <color indexed="8"/>
        <rFont val="Times New Roman"/>
      </rPr>
      <t>For Camelids, Alpacas</t>
    </r>
  </si>
  <si>
    <r>
      <rPr>
        <sz val="11"/>
        <color indexed="8"/>
        <rFont val="Times New Roman"/>
      </rPr>
      <t>75% ryegrass</t>
    </r>
  </si>
  <si>
    <r>
      <rPr>
        <b val="1"/>
        <sz val="11"/>
        <color indexed="8"/>
        <rFont val="Times New Roman"/>
      </rPr>
      <t>Puna</t>
    </r>
  </si>
  <si>
    <r>
      <rPr>
        <b val="1"/>
        <sz val="11"/>
        <color indexed="8"/>
        <rFont val="Times New Roman"/>
      </rPr>
      <t>White</t>
    </r>
  </si>
  <si>
    <r>
      <rPr>
        <b val="1"/>
        <sz val="11"/>
        <color indexed="8"/>
        <rFont val="Times New Roman"/>
      </rPr>
      <t>Red</t>
    </r>
  </si>
  <si>
    <r>
      <rPr>
        <b val="1"/>
        <sz val="11"/>
        <color indexed="8"/>
        <rFont val="Times New Roman"/>
      </rPr>
      <t>Orchard G</t>
    </r>
  </si>
  <si>
    <r>
      <rPr>
        <b val="1"/>
        <sz val="11"/>
        <color indexed="8"/>
        <rFont val="Times New Roman"/>
      </rPr>
      <t>Endophyte</t>
    </r>
  </si>
  <si>
    <r>
      <rPr>
        <b val="1"/>
        <sz val="11"/>
        <color indexed="8"/>
        <rFont val="Times New Roman"/>
      </rPr>
      <t>Kikuyu</t>
    </r>
  </si>
  <si>
    <r>
      <rPr>
        <b val="1"/>
        <sz val="11"/>
        <color indexed="8"/>
        <rFont val="Times New Roman"/>
      </rPr>
      <t>Birdsfoot Trefoil</t>
    </r>
  </si>
  <si>
    <r>
      <rPr>
        <b val="1"/>
        <sz val="11"/>
        <color indexed="8"/>
        <rFont val="Times New Roman"/>
      </rPr>
      <t>NZ</t>
    </r>
  </si>
  <si>
    <r>
      <rPr>
        <b val="1"/>
        <sz val="11"/>
        <color indexed="8"/>
        <rFont val="Times New Roman"/>
      </rPr>
      <t>33,000 kg/ha yield.</t>
    </r>
  </si>
  <si>
    <r>
      <rPr>
        <b val="1"/>
        <sz val="11"/>
        <color indexed="8"/>
        <rFont val="Times New Roman"/>
      </rPr>
      <t>dilatatum</t>
    </r>
  </si>
  <si>
    <r>
      <rPr>
        <b val="1"/>
        <sz val="11"/>
        <color indexed="8"/>
        <rFont val="Times New Roman"/>
      </rPr>
      <t>Tonic</t>
    </r>
  </si>
  <si>
    <r>
      <rPr>
        <b val="1"/>
        <sz val="11"/>
        <color indexed="8"/>
        <rFont val="Times New Roman"/>
      </rPr>
      <t>VJ</t>
    </r>
  </si>
  <si>
    <r>
      <rPr>
        <b val="1"/>
        <sz val="11"/>
        <color indexed="8"/>
        <rFont val="Times New Roman"/>
      </rPr>
      <t>Maru</t>
    </r>
  </si>
  <si>
    <r>
      <rPr>
        <b val="1"/>
        <sz val="11"/>
        <color indexed="8"/>
        <rFont val="Times New Roman"/>
      </rPr>
      <t>Per&amp;Italian</t>
    </r>
  </si>
  <si>
    <r>
      <rPr>
        <b val="1"/>
        <sz val="11"/>
        <color indexed="8"/>
        <rFont val="Times New Roman"/>
      </rPr>
      <t>grass</t>
    </r>
  </si>
  <si>
    <r>
      <rPr>
        <b val="1"/>
        <sz val="11"/>
        <color indexed="8"/>
        <rFont val="Times New Roman"/>
      </rPr>
      <t>Timothy</t>
    </r>
  </si>
  <si>
    <r>
      <rPr>
        <b val="1"/>
        <sz val="11"/>
        <color indexed="8"/>
        <rFont val="Times New Roman"/>
      </rPr>
      <t>Outdoors</t>
    </r>
  </si>
  <si>
    <r>
      <rPr>
        <b val="1"/>
        <sz val="11"/>
        <color indexed="8"/>
        <rFont val="Times New Roman"/>
      </rPr>
      <t>Swedes</t>
    </r>
  </si>
  <si>
    <r>
      <rPr>
        <b val="1"/>
        <sz val="11"/>
        <color indexed="8"/>
        <rFont val="Times New Roman"/>
      </rPr>
      <t>MasseyB</t>
    </r>
  </si>
  <si>
    <t xml:space="preserve">From March 2010 I stopped recommending 75% ryegrass and 25% clover because it is difficult to get the ratios right, and often there is no clover in pastures fed Urea and lacking calcium. </t>
  </si>
  <si>
    <t>1 Clyde Street</t>
  </si>
  <si>
    <r>
      <rPr>
        <sz val="11"/>
        <color indexed="8"/>
        <rFont val="Times New Roman"/>
      </rPr>
      <t>llamas</t>
    </r>
  </si>
  <si>
    <t xml:space="preserve">Measuring pasture is of more use than soil because it shows what pastures are getting out of the soil, and what the animals are eating, avoiding the imponderables of availabilities &amp; soil effects, etc. </t>
  </si>
  <si>
    <t>Private Bag 3205</t>
  </si>
  <si>
    <t xml:space="preserve">The above mineral levels show how important it is for animal’s health to have a mixture of species, sufficient clover and Solminix. </t>
  </si>
  <si>
    <t>See my recommended fertiliser mix (if ordered) or do yours by following the instructions in Columns Y and Z on the Fertiliser Nutrient Planner spreadsheet which are more accurate than Overseer.</t>
  </si>
  <si>
    <t>Hamilton 3240</t>
  </si>
  <si>
    <t xml:space="preserve">If Ca or P are low, applying them grows more, cheaper and better pasture over a longer period than applying urea. Ammo produces more than urea.  </t>
  </si>
  <si>
    <t>New Zealand</t>
  </si>
  <si>
    <t xml:space="preserve">L, M and N. </t>
  </si>
  <si>
    <t>Some laboratory optimums are wrong for optimum pasture growth on high value land and for optimum animal health.</t>
  </si>
  <si>
    <t>Scroll left to see other analyses &amp; right to see more information.</t>
  </si>
  <si>
    <t>Phone:</t>
  </si>
  <si>
    <t>+64 7 858 2000</t>
  </si>
  <si>
    <t xml:space="preserve">% changes in </t>
  </si>
  <si>
    <t xml:space="preserve">High N indicates fast growth and possibly, but not always, high nitrates. </t>
  </si>
  <si>
    <t>Don’t rely on ratios because both levels could be too high or too low.</t>
  </si>
  <si>
    <t>Fax:</t>
  </si>
  <si>
    <t>+64 7 858 2001</t>
  </si>
  <si>
    <t>yellow pasture at</t>
  </si>
  <si>
    <t xml:space="preserve">Harvesting and applying ample N, S, Ca and B help lower K a little.  If K is high clovers die out. </t>
  </si>
  <si>
    <t>Before doing pasture samples please read Pastures &gt; Sampling &amp; Reading Results</t>
  </si>
  <si>
    <t>Email:</t>
  </si>
  <si>
    <t>mail@hill-labs.co.nz</t>
  </si>
  <si>
    <t>the base of some</t>
  </si>
  <si>
    <t>N, P, K, S, (growth elements) if high give fast growth, but lower the uptake of some other elements.</t>
  </si>
  <si>
    <t xml:space="preserve">Before printing, highlight all cells, press Command 1 on Macs or Control 1 on PCs, then Patterns &gt; No colour.  </t>
  </si>
  <si>
    <t>www.hill-laboratories.com</t>
  </si>
  <si>
    <t xml:space="preserve"> pastures so keep it</t>
  </si>
  <si>
    <t xml:space="preserve">Low Se inhibits animal &amp; earthworm health. </t>
  </si>
  <si>
    <t xml:space="preserve">To print, go Command or Control P, click From 1, then Preview. </t>
  </si>
  <si>
    <t>out of samples</t>
  </si>
  <si>
    <t xml:space="preserve">High K lowers uptake of Na, Ca &amp; Mg &amp; adversely affects soil, animal &amp; pasture health &amp; production makes grasses hard, increasing pulling out by the roots. </t>
  </si>
  <si>
    <t>S in elemental form can lower high Mo.  Sulphur in single superphosphate is too short lived to do this all year.</t>
  </si>
  <si>
    <t>Fe, if above 120 indicates that the pasture sample was polluted with soil, so depending on the soil, Co, Mn, Zn, Cu, Se and I could be elevated, so not correct, in which case do it again. Washing dust and mud off won’t help much, because measurements are in ppm.</t>
  </si>
  <si>
    <t xml:space="preserve">Low Ca and B reduces the ability of plants to take up growth elements &amp; grow fast. Animal growth will also be slower. </t>
  </si>
  <si>
    <t xml:space="preserve">Al is of no use so no Optimum. P and Ca reduce it. It is not measured in Soil tests. </t>
  </si>
  <si>
    <t xml:space="preserve">B when low limits sugar (energy), Ca &amp; Mg uptake &amp; could be affecting clover, animal &amp; earthworm growth. Apply 1 kg of OrganiBor/ha for every ppm below 20 ppm. </t>
  </si>
  <si>
    <t>Ca uptake is low in low soil temperatures &amp; in high P and/or N.</t>
  </si>
  <si>
    <t>Ca can't be taken up by Kikuyu sufficiently for animal requirements. Adequate clover overcomes this or supplement stock with dicalcium phosphate.</t>
  </si>
  <si>
    <t xml:space="preserve">The zinc to copper ratio should be between 3 to 1 &amp; 5 to 1, but they should not be too low or too high, even if the ratio is right. </t>
  </si>
  <si>
    <t>Newly sown grass has higher element levels in the first Summer &amp; Autumn, especially K.</t>
  </si>
  <si>
    <t>After autumn rains P, S, Ca, Mg, and especially Cu are usually high.  Mo is usually low then.</t>
  </si>
  <si>
    <t>Mo is usually high in winter (wet). As long as animals get soluble minerals in water, which supplies copper, they should not scour.</t>
  </si>
  <si>
    <t>Mo very low shows that more lime is needed.</t>
  </si>
  <si>
    <t>Low Mo will reduce clover nodulation, nitrogen fixation &amp; pasture growth.</t>
  </si>
  <si>
    <t xml:space="preserve">Mo responses have been achieved from Gippsland to NSW, Australia, but analyse pasture before applying it. </t>
  </si>
  <si>
    <t>High Mo means that extra copper and perhaps elemental sulphur are needed to balance it.</t>
  </si>
  <si>
    <t>Low Co will hamper clover nodulation and could lower ruminant appetite, health and vitamin B12 levels and increase internal parasite effects. .</t>
  </si>
  <si>
    <t>Co uptake is high in wet anaerobic conditions, so summer levels will be lower.</t>
  </si>
  <si>
    <t xml:space="preserve">Another example is that Mg levels are lower in young sappy pasture, but increase with maturity. </t>
  </si>
  <si>
    <t xml:space="preserve">Beware of ratios because they could be correct, but all levels could be high or low. </t>
  </si>
  <si>
    <t xml:space="preserve">Irrigation, high rainfall &gt;1,000 mm (40 inches), and high stocking rates increase the need for more fertiliser, both main and trace elements. </t>
  </si>
  <si>
    <t xml:space="preserve">Zinc supresses manganese toxicity. Low zinc encourages the growth of fat rather than meat. </t>
  </si>
  <si>
    <t>Low Iodine affects animal health, but increasing it in soils is expensive. It is best fed in drinking water.</t>
  </si>
  <si>
    <t>If you don’t apply Cobalt your animals can get low in vitamin B12 and need injecting with it.</t>
  </si>
  <si>
    <t>Low B and Ca will mean you must be careful about milk fever for a few weeks after calving. Lucky your Mg is optimum.</t>
  </si>
  <si>
    <t>See column B for Camelids, Alpacas and Llama optimum levels.</t>
  </si>
  <si>
    <r>
      <rPr>
        <b val="1"/>
        <sz val="11"/>
        <color indexed="8"/>
        <rFont val="Times New Roman"/>
      </rPr>
      <t xml:space="preserve">% changes in </t>
    </r>
  </si>
  <si>
    <r>
      <rPr>
        <b val="1"/>
        <sz val="11"/>
        <color indexed="8"/>
        <rFont val="Times New Roman"/>
      </rPr>
      <t>yellow pasture at</t>
    </r>
  </si>
  <si>
    <r>
      <rPr>
        <b val="1"/>
        <sz val="11"/>
        <color indexed="8"/>
        <rFont val="Times New Roman"/>
      </rPr>
      <t>the base of some</t>
    </r>
  </si>
  <si>
    <r>
      <rPr>
        <b val="1"/>
        <sz val="11"/>
        <color indexed="8"/>
        <rFont val="Times New Roman"/>
      </rPr>
      <t xml:space="preserve"> pastures so keep it</t>
    </r>
  </si>
  <si>
    <r>
      <rPr>
        <b val="1"/>
        <sz val="12"/>
        <color indexed="14"/>
        <rFont val="Times New Roman"/>
      </rPr>
      <t>out of samples</t>
    </r>
  </si>
</sst>
</file>

<file path=xl/styles.xml><?xml version="1.0" encoding="utf-8"?>
<styleSheet xmlns="http://schemas.openxmlformats.org/spreadsheetml/2006/main">
  <numFmts count="13">
    <numFmt numFmtId="0" formatCode="General"/>
    <numFmt numFmtId="59" formatCode="d/mm/yyyy"/>
    <numFmt numFmtId="60" formatCode="#,##0.0"/>
    <numFmt numFmtId="61" formatCode="0.0%"/>
    <numFmt numFmtId="62" formatCode="#,##0.00%"/>
    <numFmt numFmtId="63" formatCode="#,##0.00%&quot; &quot;;(#,##0.00%)"/>
    <numFmt numFmtId="64" formatCode="#,##0.00&quot; &quot;;(#,##0.00)"/>
    <numFmt numFmtId="65" formatCode="#,##0.0%&quot; &quot;;(#,##0.0%)"/>
    <numFmt numFmtId="66" formatCode="0.000%"/>
    <numFmt numFmtId="67" formatCode="0.0"/>
    <numFmt numFmtId="68" formatCode="&quot;$&quot;#,##0"/>
    <numFmt numFmtId="69" formatCode="&quot;$&quot;#,##0&quot; &quot;;(&quot;$&quot;#,##0)"/>
    <numFmt numFmtId="70" formatCode="#,##0%"/>
  </numFmts>
  <fonts count="30">
    <font>
      <sz val="10"/>
      <color indexed="8"/>
      <name val="N Helvetica Narrow"/>
    </font>
    <font>
      <sz val="12"/>
      <color indexed="8"/>
      <name val="Helvetica"/>
    </font>
    <font>
      <sz val="13"/>
      <color indexed="8"/>
      <name val="N Helvetica Narrow"/>
    </font>
    <font>
      <b val="1"/>
      <sz val="14"/>
      <color indexed="9"/>
      <name val="Times New Roman"/>
    </font>
    <font>
      <sz val="11"/>
      <color indexed="8"/>
      <name val="Times New Roman"/>
    </font>
    <font>
      <b val="1"/>
      <sz val="11"/>
      <color indexed="8"/>
      <name val="Times New Roman"/>
    </font>
    <font>
      <b val="1"/>
      <sz val="16"/>
      <color indexed="8"/>
      <name val="Times New Roman"/>
    </font>
    <font>
      <b val="1"/>
      <sz val="12"/>
      <color indexed="11"/>
      <name val="Times New Roman"/>
    </font>
    <font>
      <b val="1"/>
      <sz val="12"/>
      <color indexed="8"/>
      <name val="Times New Roman"/>
    </font>
    <font>
      <b val="1"/>
      <sz val="14"/>
      <color indexed="8"/>
      <name val="Times New Roman"/>
    </font>
    <font>
      <b val="1"/>
      <sz val="18"/>
      <color indexed="8"/>
      <name val="Times New Roman"/>
    </font>
    <font>
      <b val="1"/>
      <sz val="11"/>
      <color indexed="9"/>
      <name val="Times New Roman"/>
    </font>
    <font>
      <b val="1"/>
      <u val="single"/>
      <sz val="11"/>
      <color indexed="8"/>
      <name val="Times New Roman"/>
    </font>
    <font>
      <sz val="11"/>
      <color indexed="11"/>
      <name val="Times New Roman"/>
    </font>
    <font>
      <sz val="13"/>
      <color indexed="8"/>
      <name val="Times New Roman"/>
    </font>
    <font>
      <sz val="11"/>
      <color indexed="9"/>
      <name val="Times New Roman"/>
    </font>
    <font>
      <b val="1"/>
      <sz val="12"/>
      <color indexed="14"/>
      <name val="Times New Roman"/>
    </font>
    <font>
      <sz val="12"/>
      <color indexed="8"/>
      <name val="Times New Roman"/>
    </font>
    <font>
      <u val="single"/>
      <sz val="11"/>
      <color indexed="8"/>
      <name val="Times New Roman"/>
    </font>
    <font>
      <b val="1"/>
      <sz val="10"/>
      <color indexed="8"/>
      <name val="Times New Roman"/>
    </font>
    <font>
      <b val="1"/>
      <sz val="11"/>
      <color indexed="11"/>
      <name val="Times New Roman"/>
    </font>
    <font>
      <b val="1"/>
      <sz val="13"/>
      <color indexed="8"/>
      <name val="Times New Roman"/>
    </font>
    <font>
      <sz val="12"/>
      <color indexed="11"/>
      <name val="Times New Roman"/>
    </font>
    <font>
      <sz val="12"/>
      <color indexed="9"/>
      <name val="Times New Roman"/>
    </font>
    <font>
      <sz val="10"/>
      <color indexed="8"/>
      <name val="Times New Roman"/>
    </font>
    <font>
      <u val="single"/>
      <sz val="12"/>
      <color indexed="8"/>
      <name val="Times New Roman"/>
    </font>
    <font>
      <b val="1"/>
      <sz val="14"/>
      <color indexed="14"/>
      <name val="Times New Roman"/>
    </font>
    <font>
      <sz val="14"/>
      <color indexed="8"/>
      <name val="Times New Roman"/>
    </font>
    <font>
      <sz val="12"/>
      <color indexed="8"/>
      <name val="Times"/>
    </font>
    <font>
      <sz val="11"/>
      <color indexed="8"/>
      <name val="Times"/>
    </font>
  </fonts>
  <fills count="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
    <xf numFmtId="0" fontId="0" applyNumberFormat="0" applyFont="1" applyFill="0" applyBorder="0" applyAlignment="1" applyProtection="0">
      <alignment vertical="bottom"/>
    </xf>
  </cellStyleXfs>
  <cellXfs count="17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bottom"/>
    </xf>
    <xf numFmtId="0" fontId="4" fillId="2" borderId="1" applyNumberFormat="1" applyFont="1" applyFill="1" applyBorder="1" applyAlignment="1" applyProtection="0">
      <alignment vertical="bottom"/>
    </xf>
    <xf numFmtId="49" fontId="5" fillId="2" borderId="1" applyNumberFormat="1" applyFont="1" applyFill="1" applyBorder="1" applyAlignment="1" applyProtection="0">
      <alignment horizontal="left" vertical="bottom"/>
    </xf>
    <xf numFmtId="3" fontId="5" fillId="2" borderId="1" applyNumberFormat="1" applyFont="1" applyFill="1" applyBorder="1" applyAlignment="1" applyProtection="0">
      <alignment horizontal="left" vertical="bottom"/>
    </xf>
    <xf numFmtId="49" fontId="6" fillId="2" borderId="1" applyNumberFormat="1" applyFont="1" applyFill="1" applyBorder="1" applyAlignment="1" applyProtection="0">
      <alignment horizontal="left" vertical="bottom"/>
    </xf>
    <xf numFmtId="0" fontId="0" fillId="2" borderId="1" applyNumberFormat="0" applyFont="1" applyFill="1" applyBorder="1" applyAlignment="1" applyProtection="0">
      <alignment vertical="bottom"/>
    </xf>
    <xf numFmtId="0" fontId="4" fillId="2" borderId="1" applyNumberFormat="1" applyFont="1" applyFill="1" applyBorder="1" applyAlignment="1" applyProtection="0">
      <alignment horizontal="center" vertical="bottom"/>
    </xf>
    <xf numFmtId="0" fontId="5" fillId="2" borderId="1" applyNumberFormat="1" applyFont="1" applyFill="1" applyBorder="1" applyAlignment="1" applyProtection="0">
      <alignment horizontal="center" vertical="bottom"/>
    </xf>
    <xf numFmtId="49" fontId="7" fillId="2" borderId="1" applyNumberFormat="1" applyFont="1" applyFill="1" applyBorder="1" applyAlignment="1" applyProtection="0">
      <alignment horizontal="left" vertical="bottom"/>
    </xf>
    <xf numFmtId="49" fontId="8" fillId="2" borderId="1" applyNumberFormat="1" applyFont="1" applyFill="1" applyBorder="1" applyAlignment="1" applyProtection="0">
      <alignment horizontal="right" vertical="bottom"/>
    </xf>
    <xf numFmtId="49" fontId="9" fillId="2" borderId="1" applyNumberFormat="1" applyFont="1" applyFill="1" applyBorder="1" applyAlignment="1" applyProtection="0">
      <alignment vertical="bottom"/>
    </xf>
    <xf numFmtId="49" fontId="10" fillId="2" borderId="1" applyNumberFormat="1" applyFont="1" applyFill="1" applyBorder="1" applyAlignment="1" applyProtection="0">
      <alignment horizontal="center" vertical="bottom"/>
    </xf>
    <xf numFmtId="49" fontId="5" fillId="2" borderId="1" applyNumberFormat="1" applyFont="1" applyFill="1" applyBorder="1" applyAlignment="1" applyProtection="0">
      <alignment horizontal="right" vertical="bottom"/>
    </xf>
    <xf numFmtId="0" fontId="8" fillId="3" borderId="1" applyNumberFormat="1" applyFont="1" applyFill="1" applyBorder="1" applyAlignment="1" applyProtection="0">
      <alignment horizontal="left" vertical="bottom"/>
    </xf>
    <xf numFmtId="15" fontId="9" fillId="2" borderId="1" applyNumberFormat="1" applyFont="1" applyFill="1" applyBorder="1" applyAlignment="1" applyProtection="0">
      <alignment horizontal="left" vertical="bottom"/>
    </xf>
    <xf numFmtId="59" fontId="9" fillId="3" borderId="1" applyNumberFormat="1" applyFont="1" applyFill="1" applyBorder="1" applyAlignment="1" applyProtection="0">
      <alignment horizontal="center" vertical="bottom"/>
    </xf>
    <xf numFmtId="15" fontId="8" fillId="2" borderId="1" applyNumberFormat="1" applyFont="1" applyFill="1" applyBorder="1" applyAlignment="1" applyProtection="0">
      <alignment horizontal="center" vertical="bottom"/>
    </xf>
    <xf numFmtId="49" fontId="11" fillId="2" borderId="1" applyNumberFormat="1" applyFont="1" applyFill="1" applyBorder="1" applyAlignment="1" applyProtection="0">
      <alignment vertical="bottom"/>
    </xf>
    <xf numFmtId="0" fontId="5" fillId="2" borderId="1" applyNumberFormat="1" applyFont="1" applyFill="1" applyBorder="1" applyAlignment="1" applyProtection="0">
      <alignment vertical="bottom"/>
    </xf>
    <xf numFmtId="4" fontId="4" fillId="2" borderId="1" applyNumberFormat="1" applyFont="1" applyFill="1" applyBorder="1" applyAlignment="1" applyProtection="0">
      <alignment horizontal="center" vertical="bottom"/>
    </xf>
    <xf numFmtId="49" fontId="3" fillId="2" borderId="1" applyNumberFormat="1" applyFont="1" applyFill="1" applyBorder="1" applyAlignment="1" applyProtection="0">
      <alignment vertical="bottom"/>
    </xf>
    <xf numFmtId="49" fontId="12" fillId="2" borderId="1" applyNumberFormat="1" applyFont="1" applyFill="1" applyBorder="1" applyAlignment="1" applyProtection="0">
      <alignment horizontal="center" vertical="bottom"/>
    </xf>
    <xf numFmtId="49" fontId="8" fillId="2" borderId="1" applyNumberFormat="1" applyFont="1" applyFill="1" applyBorder="1" applyAlignment="1" applyProtection="0">
      <alignment horizontal="left" vertical="bottom"/>
    </xf>
    <xf numFmtId="0" fontId="13" fillId="2" borderId="1" applyNumberFormat="1" applyFont="1" applyFill="1" applyBorder="1" applyAlignment="1" applyProtection="0">
      <alignment horizontal="center" vertical="bottom"/>
    </xf>
    <xf numFmtId="49" fontId="5" fillId="2" borderId="1" applyNumberFormat="1" applyFont="1" applyFill="1" applyBorder="1" applyAlignment="1" applyProtection="0">
      <alignment horizontal="center" vertical="bottom"/>
    </xf>
    <xf numFmtId="49" fontId="14" fillId="2" borderId="1" applyNumberFormat="1" applyFont="1" applyFill="1" applyBorder="1" applyAlignment="1" applyProtection="0">
      <alignment vertical="bottom"/>
    </xf>
    <xf numFmtId="4" fontId="4" fillId="2" borderId="1" applyNumberFormat="1" applyFont="1" applyFill="1" applyBorder="1" applyAlignment="1" applyProtection="0">
      <alignment horizontal="right" vertical="bottom"/>
    </xf>
    <xf numFmtId="49" fontId="5" fillId="3" borderId="1" applyNumberFormat="1" applyFont="1" applyFill="1" applyBorder="1" applyAlignment="1" applyProtection="0">
      <alignment vertical="bottom"/>
    </xf>
    <xf numFmtId="49" fontId="15" fillId="2" borderId="1" applyNumberFormat="1" applyFont="1" applyFill="1" applyBorder="1" applyAlignment="1" applyProtection="0">
      <alignment horizontal="left" vertical="bottom"/>
    </xf>
    <xf numFmtId="49" fontId="15" fillId="2" borderId="1" applyNumberFormat="1" applyFont="1" applyFill="1" applyBorder="1" applyAlignment="1" applyProtection="0">
      <alignment vertical="bottom"/>
    </xf>
    <xf numFmtId="0" fontId="4" fillId="2" borderId="1" applyNumberFormat="1" applyFont="1" applyFill="1" applyBorder="1" applyAlignment="1" applyProtection="0">
      <alignment horizontal="left" vertical="bottom"/>
    </xf>
    <xf numFmtId="1" fontId="5" fillId="4" borderId="1" applyNumberFormat="1" applyFont="1" applyFill="1" applyBorder="1" applyAlignment="1" applyProtection="0">
      <alignment horizontal="center" vertical="bottom"/>
    </xf>
    <xf numFmtId="3" fontId="4" fillId="2" borderId="1" applyNumberFormat="1" applyFont="1" applyFill="1" applyBorder="1" applyAlignment="1" applyProtection="0">
      <alignment horizontal="center" vertical="bottom"/>
    </xf>
    <xf numFmtId="3" fontId="13" fillId="2" borderId="1" applyNumberFormat="1" applyFont="1" applyFill="1" applyBorder="1" applyAlignment="1" applyProtection="0">
      <alignment horizontal="center" vertical="bottom"/>
    </xf>
    <xf numFmtId="0" fontId="5" fillId="2" borderId="1" applyNumberFormat="1" applyFont="1" applyFill="1" applyBorder="1" applyAlignment="1" applyProtection="0">
      <alignment horizontal="right" vertical="bottom"/>
    </xf>
    <xf numFmtId="60" fontId="4" fillId="2" borderId="1" applyNumberFormat="1" applyFont="1" applyFill="1" applyBorder="1" applyAlignment="1" applyProtection="0">
      <alignment horizontal="center" vertical="bottom"/>
    </xf>
    <xf numFmtId="49" fontId="16" fillId="2" borderId="1" applyNumberFormat="1" applyFont="1" applyFill="1" applyBorder="1" applyAlignment="1" applyProtection="0">
      <alignment vertical="bottom"/>
    </xf>
    <xf numFmtId="4" fontId="4" fillId="2" borderId="1" applyNumberFormat="1" applyFont="1" applyFill="1" applyBorder="1" applyAlignment="1" applyProtection="0">
      <alignment horizontal="left" vertical="bottom"/>
    </xf>
    <xf numFmtId="4" fontId="5" fillId="2" borderId="1" applyNumberFormat="1" applyFont="1" applyFill="1" applyBorder="1" applyAlignment="1" applyProtection="0">
      <alignment horizontal="right" vertical="bottom"/>
    </xf>
    <xf numFmtId="49" fontId="0" fillId="2" borderId="1" applyNumberFormat="1" applyFont="1" applyFill="1" applyBorder="1" applyAlignment="1" applyProtection="0">
      <alignment vertical="bottom"/>
    </xf>
    <xf numFmtId="0" fontId="5" fillId="2" borderId="1" applyNumberFormat="1" applyFont="1" applyFill="1" applyBorder="1" applyAlignment="1" applyProtection="0">
      <alignment horizontal="left" vertical="bottom"/>
    </xf>
    <xf numFmtId="49" fontId="17" fillId="2" borderId="1" applyNumberFormat="1" applyFont="1" applyFill="1" applyBorder="1" applyAlignment="1" applyProtection="0">
      <alignment horizontal="right" vertical="bottom"/>
    </xf>
    <xf numFmtId="3" fontId="5" fillId="2" borderId="1" applyNumberFormat="1" applyFont="1" applyFill="1" applyBorder="1" applyAlignment="1" applyProtection="0">
      <alignment horizontal="center" vertical="bottom"/>
    </xf>
    <xf numFmtId="49" fontId="7" fillId="2" borderId="1" applyNumberFormat="1" applyFont="1" applyFill="1" applyBorder="1" applyAlignment="1" applyProtection="0">
      <alignment horizontal="center" vertical="bottom"/>
    </xf>
    <xf numFmtId="49" fontId="13" fillId="2" borderId="1" applyNumberFormat="1" applyFont="1" applyFill="1" applyBorder="1" applyAlignment="1" applyProtection="0">
      <alignment horizontal="center" vertical="bottom"/>
    </xf>
    <xf numFmtId="49" fontId="17" fillId="2" borderId="1" applyNumberFormat="1" applyFont="1" applyFill="1" applyBorder="1" applyAlignment="1" applyProtection="0">
      <alignment vertical="bottom"/>
    </xf>
    <xf numFmtId="0" fontId="5" fillId="3" borderId="1" applyNumberFormat="1" applyFont="1" applyFill="1" applyBorder="1" applyAlignment="1" applyProtection="0">
      <alignment vertical="bottom"/>
    </xf>
    <xf numFmtId="0" fontId="4" fillId="2" borderId="1" applyNumberFormat="1" applyFont="1" applyFill="1" applyBorder="1" applyAlignment="1" applyProtection="0">
      <alignment horizontal="right" vertical="bottom"/>
    </xf>
    <xf numFmtId="0" fontId="18" fillId="2" borderId="1" applyNumberFormat="1" applyFont="1" applyFill="1" applyBorder="1" applyAlignment="1" applyProtection="0">
      <alignment horizontal="center" vertical="bottom"/>
    </xf>
    <xf numFmtId="49" fontId="12" fillId="2" borderId="1" applyNumberFormat="1" applyFont="1" applyFill="1" applyBorder="1" applyAlignment="1" applyProtection="0">
      <alignment vertical="bottom"/>
    </xf>
    <xf numFmtId="49" fontId="8" fillId="2" borderId="1" applyNumberFormat="1" applyFont="1" applyFill="1" applyBorder="1" applyAlignment="1" applyProtection="0">
      <alignment horizontal="center" vertical="bottom"/>
    </xf>
    <xf numFmtId="49" fontId="19" fillId="2" borderId="1" applyNumberFormat="1" applyFont="1" applyFill="1" applyBorder="1" applyAlignment="1" applyProtection="0">
      <alignment horizontal="left" vertical="bottom"/>
    </xf>
    <xf numFmtId="49" fontId="20" fillId="2" borderId="1" applyNumberFormat="1" applyFont="1" applyFill="1" applyBorder="1" applyAlignment="1" applyProtection="0">
      <alignment horizontal="center" vertical="bottom"/>
    </xf>
    <xf numFmtId="49" fontId="21" fillId="2" borderId="1" applyNumberFormat="1" applyFont="1" applyFill="1" applyBorder="1" applyAlignment="1" applyProtection="0">
      <alignment horizontal="center" vertical="bottom"/>
    </xf>
    <xf numFmtId="4" fontId="5" fillId="2" borderId="1" applyNumberFormat="1" applyFont="1" applyFill="1" applyBorder="1" applyAlignment="1" applyProtection="0">
      <alignment horizontal="left" vertical="bottom"/>
    </xf>
    <xf numFmtId="49" fontId="9" fillId="2" borderId="1" applyNumberFormat="1" applyFont="1" applyFill="1" applyBorder="1" applyAlignment="1" applyProtection="0">
      <alignment horizontal="center" vertical="bottom"/>
    </xf>
    <xf numFmtId="49" fontId="18" fillId="2" borderId="1" applyNumberFormat="1" applyFont="1" applyFill="1" applyBorder="1" applyAlignment="1" applyProtection="0">
      <alignment horizontal="center" vertical="bottom"/>
    </xf>
    <xf numFmtId="49" fontId="18" fillId="2" borderId="1" applyNumberFormat="1" applyFont="1" applyFill="1" applyBorder="1" applyAlignment="1" applyProtection="0">
      <alignment horizontal="left" vertical="bottom"/>
    </xf>
    <xf numFmtId="49" fontId="17" fillId="2" borderId="1" applyNumberFormat="1" applyFont="1" applyFill="1" applyBorder="1" applyAlignment="1" applyProtection="0">
      <alignment horizontal="left" vertical="bottom"/>
    </xf>
    <xf numFmtId="9" fontId="17" fillId="2" borderId="1" applyNumberFormat="1" applyFont="1" applyFill="1" applyBorder="1" applyAlignment="1" applyProtection="0">
      <alignment horizontal="center" vertical="bottom"/>
    </xf>
    <xf numFmtId="61" fontId="17" fillId="2" borderId="1" applyNumberFormat="1" applyFont="1" applyFill="1" applyBorder="1" applyAlignment="1" applyProtection="0">
      <alignment horizontal="center" vertical="bottom"/>
    </xf>
    <xf numFmtId="61" fontId="22" fillId="2" borderId="1" applyNumberFormat="1" applyFont="1" applyFill="1" applyBorder="1" applyAlignment="1" applyProtection="0">
      <alignment horizontal="center" vertical="bottom"/>
    </xf>
    <xf numFmtId="49" fontId="4" fillId="2" borderId="1" applyNumberFormat="1" applyFont="1" applyFill="1" applyBorder="1" applyAlignment="1" applyProtection="0">
      <alignment horizontal="right" vertical="bottom"/>
    </xf>
    <xf numFmtId="61" fontId="14" fillId="3" borderId="1" applyNumberFormat="1" applyFont="1" applyFill="1" applyBorder="1" applyAlignment="1" applyProtection="0">
      <alignment horizontal="center" vertical="bottom"/>
    </xf>
    <xf numFmtId="3" fontId="8" fillId="3" borderId="1" applyNumberFormat="1" applyFont="1" applyFill="1" applyBorder="1" applyAlignment="1" applyProtection="0">
      <alignment horizontal="center" vertical="bottom"/>
    </xf>
    <xf numFmtId="49" fontId="4" fillId="2" borderId="1" applyNumberFormat="1" applyFont="1" applyFill="1" applyBorder="1" applyAlignment="1" applyProtection="0">
      <alignment horizontal="left" vertical="bottom"/>
    </xf>
    <xf numFmtId="3" fontId="4" fillId="2" borderId="1" applyNumberFormat="1" applyFont="1" applyFill="1" applyBorder="1" applyAlignment="1" applyProtection="0">
      <alignment horizontal="left" vertical="bottom"/>
    </xf>
    <xf numFmtId="49" fontId="17" fillId="4" borderId="1" applyNumberFormat="1" applyFont="1" applyFill="1" applyBorder="1" applyAlignment="1" applyProtection="0">
      <alignment horizontal="left" vertical="bottom"/>
    </xf>
    <xf numFmtId="61" fontId="17" fillId="4" borderId="1" applyNumberFormat="1" applyFont="1" applyFill="1" applyBorder="1" applyAlignment="1" applyProtection="0">
      <alignment horizontal="left" vertical="bottom"/>
    </xf>
    <xf numFmtId="0" fontId="17" fillId="2" borderId="1" applyNumberFormat="1" applyFont="1" applyFill="1" applyBorder="1" applyAlignment="1" applyProtection="0">
      <alignment vertical="bottom"/>
    </xf>
    <xf numFmtId="61" fontId="0" fillId="2" borderId="1" applyNumberFormat="1" applyFont="1" applyFill="1" applyBorder="1" applyAlignment="1" applyProtection="0">
      <alignment horizontal="center" vertical="bottom"/>
    </xf>
    <xf numFmtId="49" fontId="23" fillId="2" borderId="1" applyNumberFormat="1" applyFont="1" applyFill="1" applyBorder="1" applyAlignment="1" applyProtection="0">
      <alignment vertical="bottom"/>
    </xf>
    <xf numFmtId="61" fontId="5" fillId="2" borderId="1" applyNumberFormat="1" applyFont="1" applyFill="1" applyBorder="1" applyAlignment="1" applyProtection="0">
      <alignment horizontal="center" vertical="bottom"/>
    </xf>
    <xf numFmtId="9" fontId="22" fillId="2" borderId="1" applyNumberFormat="1" applyFont="1" applyFill="1" applyBorder="1" applyAlignment="1" applyProtection="0">
      <alignment horizontal="center" vertical="bottom"/>
    </xf>
    <xf numFmtId="9" fontId="14" fillId="4" borderId="1" applyNumberFormat="1" applyFont="1" applyFill="1" applyBorder="1" applyAlignment="1" applyProtection="0">
      <alignment horizontal="center" vertical="bottom"/>
    </xf>
    <xf numFmtId="49" fontId="24" fillId="2" borderId="1" applyNumberFormat="1" applyFont="1" applyFill="1" applyBorder="1" applyAlignment="1" applyProtection="0">
      <alignment horizontal="center" vertical="bottom"/>
    </xf>
    <xf numFmtId="49" fontId="4" fillId="2" borderId="1" applyNumberFormat="1" applyFont="1" applyFill="1" applyBorder="1" applyAlignment="1" applyProtection="0">
      <alignment vertical="bottom"/>
    </xf>
    <xf numFmtId="60" fontId="17" fillId="2" borderId="1" applyNumberFormat="1" applyFont="1" applyFill="1" applyBorder="1" applyAlignment="1" applyProtection="0">
      <alignment horizontal="center" vertical="bottom"/>
    </xf>
    <xf numFmtId="49" fontId="25" fillId="2" borderId="1" applyNumberFormat="1" applyFont="1" applyFill="1" applyBorder="1" applyAlignment="1" applyProtection="0">
      <alignment horizontal="center" vertical="bottom"/>
    </xf>
    <xf numFmtId="0" fontId="8" fillId="2" borderId="1" applyNumberFormat="1" applyFont="1" applyFill="1" applyBorder="1" applyAlignment="1" applyProtection="0">
      <alignment horizontal="center" vertical="bottom"/>
    </xf>
    <xf numFmtId="49" fontId="17" fillId="2" borderId="1" applyNumberFormat="1" applyFont="1" applyFill="1" applyBorder="1" applyAlignment="1" applyProtection="0">
      <alignment horizontal="center" vertical="bottom"/>
    </xf>
    <xf numFmtId="3" fontId="17" fillId="2" borderId="1" applyNumberFormat="1" applyFont="1" applyFill="1" applyBorder="1" applyAlignment="1" applyProtection="0">
      <alignment horizontal="center" vertical="bottom"/>
    </xf>
    <xf numFmtId="0" fontId="17" fillId="2" borderId="1" applyNumberFormat="1" applyFont="1" applyFill="1" applyBorder="1" applyAlignment="1" applyProtection="0">
      <alignment horizontal="center" vertical="bottom"/>
    </xf>
    <xf numFmtId="62" fontId="17" fillId="4" borderId="1" applyNumberFormat="1" applyFont="1" applyFill="1" applyBorder="1" applyAlignment="1" applyProtection="0">
      <alignment horizontal="left" vertical="bottom"/>
    </xf>
    <xf numFmtId="9" fontId="0" fillId="4" borderId="1" applyNumberFormat="1" applyFont="1" applyFill="1" applyBorder="1" applyAlignment="1" applyProtection="0">
      <alignment horizontal="center" vertical="bottom"/>
    </xf>
    <xf numFmtId="60" fontId="5" fillId="2" borderId="1" applyNumberFormat="1" applyFont="1" applyFill="1" applyBorder="1" applyAlignment="1" applyProtection="0">
      <alignment horizontal="center" vertical="bottom"/>
    </xf>
    <xf numFmtId="10" fontId="17" fillId="2" borderId="1" applyNumberFormat="1" applyFont="1" applyFill="1" applyBorder="1" applyAlignment="1" applyProtection="0">
      <alignment horizontal="center" vertical="bottom"/>
    </xf>
    <xf numFmtId="10" fontId="22" fillId="2" borderId="1" applyNumberFormat="1" applyFont="1" applyFill="1" applyBorder="1" applyAlignment="1" applyProtection="0">
      <alignment horizontal="center" vertical="bottom"/>
    </xf>
    <xf numFmtId="62" fontId="22" fillId="2" borderId="1" applyNumberFormat="1" applyFont="1" applyFill="1" applyBorder="1" applyAlignment="1" applyProtection="0">
      <alignment horizontal="center" vertical="bottom"/>
    </xf>
    <xf numFmtId="10" fontId="14" fillId="3" borderId="1" applyNumberFormat="1" applyFont="1" applyFill="1" applyBorder="1" applyAlignment="1" applyProtection="0">
      <alignment horizontal="center" vertical="bottom"/>
    </xf>
    <xf numFmtId="49" fontId="23" fillId="2" borderId="1" applyNumberFormat="1" applyFont="1" applyFill="1" applyBorder="1" applyAlignment="1" applyProtection="0">
      <alignment horizontal="center" vertical="bottom"/>
    </xf>
    <xf numFmtId="0" fontId="17" fillId="2" borderId="1" applyNumberFormat="1" applyFont="1" applyFill="1" applyBorder="1" applyAlignment="1" applyProtection="0">
      <alignment horizontal="left" vertical="bottom"/>
    </xf>
    <xf numFmtId="4" fontId="17" fillId="2" borderId="1" applyNumberFormat="1" applyFont="1" applyFill="1" applyBorder="1" applyAlignment="1" applyProtection="0">
      <alignment horizontal="center" vertical="bottom"/>
    </xf>
    <xf numFmtId="61" fontId="17" fillId="2" borderId="1" applyNumberFormat="1" applyFont="1" applyFill="1" applyBorder="1" applyAlignment="1" applyProtection="0">
      <alignment vertical="bottom"/>
    </xf>
    <xf numFmtId="61" fontId="8" fillId="2" borderId="1" applyNumberFormat="1" applyFont="1" applyFill="1" applyBorder="1" applyAlignment="1" applyProtection="0">
      <alignment horizontal="center" vertical="bottom"/>
    </xf>
    <xf numFmtId="63" fontId="17" fillId="2" borderId="1" applyNumberFormat="1" applyFont="1" applyFill="1" applyBorder="1" applyAlignment="1" applyProtection="0">
      <alignment horizontal="center" vertical="bottom"/>
    </xf>
    <xf numFmtId="4" fontId="22" fillId="2" borderId="1" applyNumberFormat="1" applyFont="1" applyFill="1" applyBorder="1" applyAlignment="1" applyProtection="0">
      <alignment horizontal="center" vertical="bottom"/>
    </xf>
    <xf numFmtId="61" fontId="14" fillId="2" borderId="1" applyNumberFormat="1" applyFont="1" applyFill="1" applyBorder="1" applyAlignment="1" applyProtection="0">
      <alignment vertical="bottom"/>
    </xf>
    <xf numFmtId="61" fontId="17" fillId="3" borderId="1" applyNumberFormat="1" applyFont="1" applyFill="1" applyBorder="1" applyAlignment="1" applyProtection="0">
      <alignment horizontal="center" vertical="bottom"/>
    </xf>
    <xf numFmtId="2" fontId="17" fillId="2" borderId="1" applyNumberFormat="1" applyFont="1" applyFill="1" applyBorder="1" applyAlignment="1" applyProtection="0">
      <alignment horizontal="center" vertical="bottom"/>
    </xf>
    <xf numFmtId="10" fontId="8" fillId="2" borderId="1" applyNumberFormat="1" applyFont="1" applyFill="1" applyBorder="1" applyAlignment="1" applyProtection="0">
      <alignment horizontal="center" vertical="bottom"/>
    </xf>
    <xf numFmtId="4" fontId="8" fillId="2" borderId="1" applyNumberFormat="1" applyFont="1" applyFill="1" applyBorder="1" applyAlignment="1" applyProtection="0">
      <alignment horizontal="left" vertical="bottom"/>
    </xf>
    <xf numFmtId="9" fontId="17" fillId="3" borderId="1" applyNumberFormat="1" applyFont="1" applyFill="1" applyBorder="1" applyAlignment="1" applyProtection="0">
      <alignment horizontal="center" vertical="bottom"/>
    </xf>
    <xf numFmtId="10" fontId="8" fillId="3" borderId="1" applyNumberFormat="1" applyFont="1" applyFill="1" applyBorder="1" applyAlignment="1" applyProtection="0">
      <alignment horizontal="center" vertical="bottom"/>
    </xf>
    <xf numFmtId="0" fontId="8" fillId="2" borderId="1" applyNumberFormat="1" applyFont="1" applyFill="1" applyBorder="1" applyAlignment="1" applyProtection="0">
      <alignment vertical="bottom"/>
    </xf>
    <xf numFmtId="10" fontId="14" fillId="4" borderId="1" applyNumberFormat="1" applyFont="1" applyFill="1" applyBorder="1" applyAlignment="1" applyProtection="0">
      <alignment horizontal="center" vertical="bottom"/>
    </xf>
    <xf numFmtId="10" fontId="17" fillId="4" borderId="1" applyNumberFormat="1" applyFont="1" applyFill="1" applyBorder="1" applyAlignment="1" applyProtection="0">
      <alignment horizontal="left" vertical="bottom"/>
    </xf>
    <xf numFmtId="49" fontId="23" fillId="2" borderId="1" applyNumberFormat="1" applyFont="1" applyFill="1" applyBorder="1" applyAlignment="1" applyProtection="0">
      <alignment horizontal="left" vertical="bottom"/>
    </xf>
    <xf numFmtId="64" fontId="17" fillId="2" borderId="1" applyNumberFormat="1" applyFont="1" applyFill="1" applyBorder="1" applyAlignment="1" applyProtection="0">
      <alignment horizontal="center" vertical="bottom"/>
    </xf>
    <xf numFmtId="65" fontId="17" fillId="2" borderId="1" applyNumberFormat="1" applyFont="1" applyFill="1" applyBorder="1" applyAlignment="1" applyProtection="0">
      <alignment horizontal="center" vertical="bottom"/>
    </xf>
    <xf numFmtId="61" fontId="14" fillId="4" borderId="1" applyNumberFormat="1" applyFont="1" applyFill="1" applyBorder="1" applyAlignment="1" applyProtection="0">
      <alignment horizontal="center" vertical="bottom"/>
    </xf>
    <xf numFmtId="10" fontId="5" fillId="2" borderId="1" applyNumberFormat="1" applyFont="1" applyFill="1" applyBorder="1" applyAlignment="1" applyProtection="0">
      <alignment horizontal="center" vertical="bottom"/>
    </xf>
    <xf numFmtId="66" fontId="22" fillId="2" borderId="1" applyNumberFormat="1" applyFont="1" applyFill="1" applyBorder="1" applyAlignment="1" applyProtection="0">
      <alignment horizontal="center" vertical="bottom"/>
    </xf>
    <xf numFmtId="10" fontId="17" fillId="2" borderId="1" applyNumberFormat="1" applyFont="1" applyFill="1" applyBorder="1" applyAlignment="1" applyProtection="0">
      <alignment vertical="bottom"/>
    </xf>
    <xf numFmtId="10" fontId="14" fillId="2" borderId="1" applyNumberFormat="1" applyFont="1" applyFill="1" applyBorder="1" applyAlignment="1" applyProtection="0">
      <alignment vertical="bottom"/>
    </xf>
    <xf numFmtId="49" fontId="22" fillId="2" borderId="1" applyNumberFormat="1" applyFont="1" applyFill="1" applyBorder="1" applyAlignment="1" applyProtection="0">
      <alignment horizontal="center" vertical="bottom"/>
    </xf>
    <xf numFmtId="49" fontId="24" fillId="2" borderId="1" applyNumberFormat="1" applyFont="1" applyFill="1" applyBorder="1" applyAlignment="1" applyProtection="0">
      <alignment horizontal="right" vertical="bottom"/>
    </xf>
    <xf numFmtId="4" fontId="5" fillId="2" borderId="1" applyNumberFormat="1" applyFont="1" applyFill="1" applyBorder="1" applyAlignment="1" applyProtection="0">
      <alignment horizontal="center" vertical="bottom"/>
    </xf>
    <xf numFmtId="3" fontId="22" fillId="2" borderId="1" applyNumberFormat="1" applyFont="1" applyFill="1" applyBorder="1" applyAlignment="1" applyProtection="0">
      <alignment horizontal="center" vertical="bottom"/>
    </xf>
    <xf numFmtId="3" fontId="14" fillId="3" borderId="1" applyNumberFormat="1" applyFont="1" applyFill="1" applyBorder="1" applyAlignment="1" applyProtection="0">
      <alignment horizontal="center" vertical="bottom"/>
    </xf>
    <xf numFmtId="0" fontId="17" fillId="4" borderId="1" applyNumberFormat="1" applyFont="1" applyFill="1" applyBorder="1" applyAlignment="1" applyProtection="0">
      <alignment horizontal="left" vertical="bottom"/>
    </xf>
    <xf numFmtId="4" fontId="14" fillId="2" borderId="1" applyNumberFormat="1" applyFont="1" applyFill="1" applyBorder="1" applyAlignment="1" applyProtection="0">
      <alignment horizontal="center" vertical="bottom"/>
    </xf>
    <xf numFmtId="3" fontId="17" fillId="2" borderId="1" applyNumberFormat="1" applyFont="1" applyFill="1" applyBorder="1" applyAlignment="1" applyProtection="0">
      <alignment horizontal="left" vertical="bottom"/>
    </xf>
    <xf numFmtId="3" fontId="8" fillId="2" borderId="1" applyNumberFormat="1" applyFont="1" applyFill="1" applyBorder="1" applyAlignment="1" applyProtection="0">
      <alignment horizontal="center" vertical="bottom"/>
    </xf>
    <xf numFmtId="4" fontId="8" fillId="2" borderId="1" applyNumberFormat="1" applyFont="1" applyFill="1" applyBorder="1" applyAlignment="1" applyProtection="0">
      <alignment horizontal="center" vertical="bottom"/>
    </xf>
    <xf numFmtId="1" fontId="14" fillId="3" borderId="1" applyNumberFormat="1" applyFont="1" applyFill="1" applyBorder="1" applyAlignment="1" applyProtection="0">
      <alignment horizontal="center" vertical="bottom"/>
    </xf>
    <xf numFmtId="1" fontId="17" fillId="2" borderId="1" applyNumberFormat="1" applyFont="1" applyFill="1" applyBorder="1" applyAlignment="1" applyProtection="0">
      <alignment horizontal="left" vertical="bottom"/>
    </xf>
    <xf numFmtId="0" fontId="22" fillId="2" borderId="1" applyNumberFormat="1" applyFont="1" applyFill="1" applyBorder="1" applyAlignment="1" applyProtection="0">
      <alignment horizontal="center" vertical="bottom"/>
    </xf>
    <xf numFmtId="60" fontId="14" fillId="3" borderId="1" applyNumberFormat="1" applyFont="1" applyFill="1" applyBorder="1" applyAlignment="1" applyProtection="0">
      <alignment horizontal="center" vertical="bottom"/>
    </xf>
    <xf numFmtId="67" fontId="8" fillId="2" borderId="1" applyNumberFormat="1" applyFont="1" applyFill="1" applyBorder="1" applyAlignment="1" applyProtection="0">
      <alignment horizontal="center" vertical="bottom"/>
    </xf>
    <xf numFmtId="4" fontId="14" fillId="3" borderId="1" applyNumberFormat="1" applyFont="1" applyFill="1" applyBorder="1" applyAlignment="1" applyProtection="0">
      <alignment horizontal="center" vertical="bottom"/>
    </xf>
    <xf numFmtId="67" fontId="8" fillId="3" borderId="1" applyNumberFormat="1" applyFont="1" applyFill="1" applyBorder="1" applyAlignment="1" applyProtection="0">
      <alignment horizontal="center" vertical="bottom"/>
    </xf>
    <xf numFmtId="4" fontId="8" fillId="3" borderId="1" applyNumberFormat="1" applyFont="1" applyFill="1" applyBorder="1" applyAlignment="1" applyProtection="0">
      <alignment horizontal="center" vertical="bottom"/>
    </xf>
    <xf numFmtId="2" fontId="8" fillId="2" borderId="1" applyNumberFormat="1" applyFont="1" applyFill="1" applyBorder="1" applyAlignment="1" applyProtection="0">
      <alignment horizontal="center" vertical="bottom"/>
    </xf>
    <xf numFmtId="49" fontId="14" fillId="2" borderId="1" applyNumberFormat="1" applyFont="1" applyFill="1" applyBorder="1" applyAlignment="1" applyProtection="0">
      <alignment horizontal="left" vertical="bottom"/>
    </xf>
    <xf numFmtId="49" fontId="17" fillId="4" borderId="1" applyNumberFormat="1" applyFont="1" applyFill="1" applyBorder="1" applyAlignment="1" applyProtection="0">
      <alignment vertical="bottom"/>
    </xf>
    <xf numFmtId="49" fontId="14" fillId="4" borderId="1" applyNumberFormat="1" applyFont="1" applyFill="1" applyBorder="1" applyAlignment="1" applyProtection="0">
      <alignment horizontal="center" vertical="bottom"/>
    </xf>
    <xf numFmtId="4" fontId="17" fillId="4" borderId="1" applyNumberFormat="1" applyFont="1" applyFill="1" applyBorder="1" applyAlignment="1" applyProtection="0">
      <alignment horizontal="center" vertical="bottom"/>
    </xf>
    <xf numFmtId="49" fontId="14" fillId="3" borderId="1" applyNumberFormat="1" applyFont="1" applyFill="1" applyBorder="1" applyAlignment="1" applyProtection="0">
      <alignment horizontal="center" vertical="bottom"/>
    </xf>
    <xf numFmtId="2" fontId="8" fillId="3" borderId="1" applyNumberFormat="1" applyFont="1" applyFill="1" applyBorder="1" applyAlignment="1" applyProtection="0">
      <alignment horizontal="center" vertical="bottom"/>
    </xf>
    <xf numFmtId="4" fontId="17" fillId="2" borderId="1" applyNumberFormat="1" applyFont="1" applyFill="1" applyBorder="1" applyAlignment="1" applyProtection="0">
      <alignment vertical="bottom"/>
    </xf>
    <xf numFmtId="49" fontId="5" fillId="4" borderId="1" applyNumberFormat="1" applyFont="1" applyFill="1" applyBorder="1" applyAlignment="1" applyProtection="0">
      <alignment horizontal="center" vertical="bottom"/>
    </xf>
    <xf numFmtId="0" fontId="5" fillId="4" borderId="1" applyNumberFormat="1" applyFont="1" applyFill="1" applyBorder="1" applyAlignment="1" applyProtection="0">
      <alignment horizontal="center" vertical="bottom"/>
    </xf>
    <xf numFmtId="0" fontId="4" fillId="4" borderId="1" applyNumberFormat="1" applyFont="1" applyFill="1" applyBorder="1" applyAlignment="1" applyProtection="0">
      <alignment horizontal="left" vertical="bottom"/>
    </xf>
    <xf numFmtId="49" fontId="4" fillId="4" borderId="1" applyNumberFormat="1" applyFont="1" applyFill="1" applyBorder="1" applyAlignment="1" applyProtection="0">
      <alignment horizontal="right" vertical="bottom"/>
    </xf>
    <xf numFmtId="49" fontId="4" fillId="4" borderId="1" applyNumberFormat="1" applyFont="1" applyFill="1" applyBorder="1" applyAlignment="1" applyProtection="0">
      <alignment horizontal="left" vertical="bottom"/>
    </xf>
    <xf numFmtId="0" fontId="0" fillId="4" borderId="1" applyNumberFormat="1" applyFont="1" applyFill="1" applyBorder="1" applyAlignment="1" applyProtection="0">
      <alignment vertical="bottom"/>
    </xf>
    <xf numFmtId="49" fontId="5" fillId="4" borderId="1" applyNumberFormat="1" applyFont="1" applyFill="1" applyBorder="1" applyAlignment="1" applyProtection="0">
      <alignment horizontal="left" vertical="bottom"/>
    </xf>
    <xf numFmtId="10" fontId="4" fillId="2" borderId="1" applyNumberFormat="1" applyFont="1" applyFill="1" applyBorder="1" applyAlignment="1" applyProtection="0">
      <alignment horizontal="left" vertical="bottom"/>
    </xf>
    <xf numFmtId="49" fontId="4" fillId="4" borderId="1" applyNumberFormat="1" applyFont="1" applyFill="1" applyBorder="1" applyAlignment="1" applyProtection="0">
      <alignment horizontal="center" vertical="bottom"/>
    </xf>
    <xf numFmtId="60" fontId="4" fillId="2" borderId="1" applyNumberFormat="1" applyFont="1" applyFill="1" applyBorder="1" applyAlignment="1" applyProtection="0">
      <alignment horizontal="right" vertical="bottom"/>
    </xf>
    <xf numFmtId="4" fontId="24" fillId="2" borderId="1" applyNumberFormat="1" applyFont="1" applyFill="1" applyBorder="1" applyAlignment="1" applyProtection="0">
      <alignment horizontal="right" vertical="bottom"/>
    </xf>
    <xf numFmtId="4" fontId="24" fillId="2" borderId="1" applyNumberFormat="1" applyFont="1" applyFill="1" applyBorder="1" applyAlignment="1" applyProtection="0">
      <alignment horizontal="center" vertical="bottom"/>
    </xf>
    <xf numFmtId="0" fontId="24" fillId="2" borderId="1" applyNumberFormat="1" applyFont="1" applyFill="1" applyBorder="1" applyAlignment="1" applyProtection="0">
      <alignment vertical="bottom"/>
    </xf>
    <xf numFmtId="49" fontId="26" fillId="2" borderId="1" applyNumberFormat="1" applyFont="1" applyFill="1" applyBorder="1" applyAlignment="1" applyProtection="0">
      <alignment vertical="bottom"/>
    </xf>
    <xf numFmtId="0" fontId="27" fillId="2" borderId="1" applyNumberFormat="1" applyFont="1" applyFill="1" applyBorder="1" applyAlignment="1" applyProtection="0">
      <alignment horizontal="left" vertical="bottom"/>
    </xf>
    <xf numFmtId="3" fontId="24" fillId="2" borderId="1" applyNumberFormat="1" applyFont="1" applyFill="1" applyBorder="1" applyAlignment="1" applyProtection="0">
      <alignment horizontal="center" vertical="bottom"/>
    </xf>
    <xf numFmtId="4" fontId="4" fillId="2" borderId="1" applyNumberFormat="1" applyFont="1" applyFill="1" applyBorder="1" applyAlignment="1" applyProtection="0">
      <alignment vertical="bottom"/>
    </xf>
    <xf numFmtId="49" fontId="16" fillId="2" borderId="1" applyNumberFormat="1" applyFont="1" applyFill="1" applyBorder="1" applyAlignment="1" applyProtection="0">
      <alignment horizontal="center" vertical="bottom"/>
    </xf>
    <xf numFmtId="9" fontId="4" fillId="2" borderId="1" applyNumberFormat="1" applyFont="1" applyFill="1" applyBorder="1" applyAlignment="1" applyProtection="0">
      <alignment horizontal="center" vertical="bottom"/>
    </xf>
    <xf numFmtId="2" fontId="4" fillId="2" borderId="1" applyNumberFormat="1" applyFont="1" applyFill="1" applyBorder="1" applyAlignment="1" applyProtection="0">
      <alignment horizontal="right" vertical="bottom"/>
    </xf>
    <xf numFmtId="9" fontId="4" fillId="3" borderId="1" applyNumberFormat="1" applyFont="1" applyFill="1" applyBorder="1" applyAlignment="1" applyProtection="0">
      <alignment horizontal="center" vertical="bottom"/>
    </xf>
    <xf numFmtId="68" fontId="4" fillId="2" borderId="1" applyNumberFormat="1" applyFont="1" applyFill="1" applyBorder="1" applyAlignment="1" applyProtection="0">
      <alignment horizontal="right" vertical="bottom"/>
    </xf>
    <xf numFmtId="49" fontId="28" fillId="2" borderId="1" applyNumberFormat="1" applyFont="1" applyFill="1" applyBorder="1" applyAlignment="1" applyProtection="0">
      <alignment horizontal="left" vertical="bottom"/>
    </xf>
    <xf numFmtId="3" fontId="4" fillId="2" borderId="1" applyNumberFormat="1" applyFont="1" applyFill="1" applyBorder="1" applyAlignment="1" applyProtection="0">
      <alignment horizontal="right" vertical="bottom"/>
    </xf>
    <xf numFmtId="4" fontId="29" fillId="2" borderId="1" applyNumberFormat="1" applyFont="1" applyFill="1" applyBorder="1" applyAlignment="1" applyProtection="0">
      <alignment horizontal="left" vertical="bottom"/>
    </xf>
    <xf numFmtId="10" fontId="4" fillId="2" borderId="1" applyNumberFormat="1" applyFont="1" applyFill="1" applyBorder="1" applyAlignment="1" applyProtection="0">
      <alignment horizontal="center" vertical="bottom"/>
    </xf>
    <xf numFmtId="61" fontId="4" fillId="3" borderId="1" applyNumberFormat="1" applyFont="1" applyFill="1" applyBorder="1" applyAlignment="1" applyProtection="0">
      <alignment horizontal="center" vertical="bottom"/>
    </xf>
    <xf numFmtId="69" fontId="4" fillId="2" borderId="1" applyNumberFormat="1" applyFont="1" applyFill="1" applyBorder="1" applyAlignment="1" applyProtection="0">
      <alignment vertical="bottom"/>
    </xf>
    <xf numFmtId="49" fontId="4" fillId="2" borderId="1" applyNumberFormat="1" applyFont="1" applyFill="1" applyBorder="1" applyAlignment="1" applyProtection="0">
      <alignment horizontal="center" vertical="bottom"/>
    </xf>
    <xf numFmtId="70" fontId="4" fillId="3" borderId="1" applyNumberFormat="1" applyFont="1" applyFill="1" applyBorder="1" applyAlignment="1" applyProtection="0">
      <alignment horizontal="center" vertical="bottom"/>
    </xf>
    <xf numFmtId="15" fontId="17" fillId="2" borderId="1" applyNumberFormat="1" applyFont="1" applyFill="1" applyBorder="1" applyAlignment="1" applyProtection="0">
      <alignment vertical="bottom"/>
    </xf>
    <xf numFmtId="49" fontId="5" fillId="4" borderId="2" applyNumberFormat="1" applyFont="1" applyFill="1" applyBorder="1" applyAlignment="1" applyProtection="0">
      <alignment horizontal="center" vertical="bottom"/>
    </xf>
    <xf numFmtId="49" fontId="5" fillId="4" borderId="3" applyNumberFormat="1" applyFont="1" applyFill="1" applyBorder="1" applyAlignment="1" applyProtection="0">
      <alignment horizontal="center" vertical="bottom"/>
    </xf>
    <xf numFmtId="49" fontId="16" fillId="4" borderId="4"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2600"/>
      <rgbColor rgb="ffffffff"/>
      <rgbColor rgb="ff0000d4"/>
      <rgbColor rgb="fffefb00"/>
      <rgbColor rgb="ff61e1eb"/>
      <rgbColor rgb="ffdd0806"/>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BE86"/>
  <sheetViews>
    <sheetView workbookViewId="0" showGridLines="0" defaultGridColor="1"/>
  </sheetViews>
  <sheetFormatPr defaultColWidth="6.16667" defaultRowHeight="13" customHeight="1" outlineLevelRow="0" outlineLevelCol="0"/>
  <cols>
    <col min="1" max="1" width="17.4922" style="1" customWidth="1"/>
    <col min="2" max="2" width="8.5" style="1" customWidth="1"/>
    <col min="3" max="3" width="9.5" style="1" customWidth="1"/>
    <col min="4" max="4" width="7.26562" style="1" customWidth="1"/>
    <col min="5" max="5" width="10.7578" style="1" customWidth="1"/>
    <col min="6" max="6" width="5.67188" style="1" customWidth="1"/>
    <col min="7" max="7" width="8.5" style="1" customWidth="1"/>
    <col min="8" max="8" width="8" style="1" customWidth="1"/>
    <col min="9" max="9" width="6" style="1" customWidth="1"/>
    <col min="10" max="10" width="6.85156" style="1" customWidth="1"/>
    <col min="11" max="11" width="6" style="1" customWidth="1"/>
    <col min="12" max="12" width="5.5" style="1" customWidth="1"/>
    <col min="13" max="13" width="5.5" style="1" customWidth="1"/>
    <col min="14" max="14" width="7.85156" style="1" customWidth="1"/>
    <col min="15" max="15" width="7.67188" style="1" customWidth="1"/>
    <col min="16" max="16" width="7" style="1" customWidth="1"/>
    <col min="17" max="17" width="7" style="1" customWidth="1"/>
    <col min="18" max="18" width="7.85156" style="1" customWidth="1"/>
    <col min="19" max="19" width="8.85156" style="1" customWidth="1"/>
    <col min="20" max="20" width="8.5" style="1" customWidth="1"/>
    <col min="21" max="21" width="6" style="1" customWidth="1"/>
    <col min="22" max="22" width="7.5" style="1" customWidth="1"/>
    <col min="23" max="23" width="8.5" style="1" customWidth="1"/>
    <col min="24" max="24" width="8.63281" style="1" customWidth="1"/>
    <col min="25" max="25" width="10.5" style="1" customWidth="1"/>
    <col min="26" max="26" width="11.8516" style="1" customWidth="1"/>
    <col min="27" max="27" width="8.67188" style="1" customWidth="1"/>
    <col min="28" max="28" width="9.5" style="1" customWidth="1"/>
    <col min="29" max="29" hidden="1" width="6.16667" style="1" customWidth="1"/>
    <col min="30" max="30" hidden="1" width="6.16667" style="1" customWidth="1"/>
    <col min="31" max="31" hidden="1" width="6.16667" style="1" customWidth="1"/>
    <col min="32" max="32" width="51.4922" style="1" customWidth="1"/>
    <col min="33" max="33" width="53.4844" style="1" customWidth="1"/>
    <col min="34" max="34" width="24" style="1" customWidth="1"/>
    <col min="35" max="35" width="11.3594" style="1" customWidth="1"/>
    <col min="36" max="36" width="37.6719" style="1" customWidth="1"/>
    <col min="37" max="37" width="15.1719" style="1" customWidth="1"/>
    <col min="38" max="38" width="18.7812" style="1" customWidth="1"/>
    <col min="39" max="39" width="1.35156" style="1" customWidth="1"/>
    <col min="40" max="40" width="6.35156" style="1" customWidth="1"/>
    <col min="41" max="41" width="6.35156" style="1" customWidth="1"/>
    <col min="42" max="42" width="6" style="1" customWidth="1"/>
    <col min="43" max="43" width="6.17188" style="1" customWidth="1"/>
    <col min="44" max="44" width="4.17188" style="1" customWidth="1"/>
    <col min="45" max="45" width="8.11719" style="1" customWidth="1"/>
    <col min="46" max="46" width="7.85156" style="1" customWidth="1"/>
    <col min="47" max="47" width="6.85156" style="1" customWidth="1"/>
    <col min="48" max="48" width="8.95312" style="1" customWidth="1"/>
    <col min="49" max="49" width="7.17188" style="1" customWidth="1"/>
    <col min="50" max="50" width="9" style="1" customWidth="1"/>
    <col min="51" max="51" width="27.4922" style="1" customWidth="1"/>
    <col min="52" max="52" width="15.1719" style="1" customWidth="1"/>
    <col min="53" max="53" width="6.67188" style="1" customWidth="1"/>
    <col min="54" max="54" width="6.17188" style="1" customWidth="1"/>
    <col min="55" max="55" width="6.17188" style="1" customWidth="1"/>
    <col min="56" max="56" width="6.17188" style="1" customWidth="1"/>
    <col min="57" max="57" width="71.6094" style="1" customWidth="1"/>
    <col min="58" max="256" width="6.17188" style="1" customWidth="1"/>
  </cols>
  <sheetData>
    <row r="1" ht="23.2" customHeight="1">
      <c r="A1" t="s" s="2">
        <v>0</v>
      </c>
      <c r="B1" s="3"/>
      <c r="C1" t="s" s="4">
        <v>1</v>
      </c>
      <c r="D1" s="5"/>
      <c r="E1" s="5"/>
      <c r="F1" s="3"/>
      <c r="G1" t="s" s="6">
        <v>2</v>
      </c>
      <c r="H1" s="3"/>
      <c r="I1" s="3"/>
      <c r="J1" s="3"/>
      <c r="K1" s="3"/>
      <c r="L1" s="7"/>
      <c r="M1" s="8"/>
      <c r="N1" s="8"/>
      <c r="O1" s="9"/>
      <c r="P1" s="8"/>
      <c r="Q1" s="8"/>
      <c r="R1" s="8"/>
      <c r="S1" s="7"/>
      <c r="T1" t="s" s="10">
        <v>3</v>
      </c>
      <c r="U1" s="8"/>
      <c r="V1" s="7"/>
      <c r="W1" s="7"/>
      <c r="X1" s="7"/>
      <c r="Y1" t="s" s="11">
        <v>4</v>
      </c>
      <c r="Z1" t="s" s="12">
        <v>5</v>
      </c>
      <c r="AA1" s="7"/>
      <c r="AB1" s="7"/>
      <c r="AC1" s="3"/>
      <c r="AD1" s="3"/>
      <c r="AE1" s="3"/>
      <c r="AF1" t="s" s="13">
        <v>6</v>
      </c>
      <c r="AG1" t="s" s="14">
        <v>7</v>
      </c>
      <c r="AH1" s="15">
        <v>195</v>
      </c>
      <c r="AI1" s="16"/>
      <c r="AJ1" s="17">
        <v>41051</v>
      </c>
      <c r="AK1" s="18"/>
      <c r="AL1" t="s" s="19">
        <v>8</v>
      </c>
      <c r="AM1" s="20"/>
      <c r="AN1" s="21"/>
      <c r="AO1" s="3"/>
      <c r="AP1" s="8"/>
      <c r="AQ1" s="8"/>
      <c r="AR1" s="8"/>
      <c r="AS1" s="8"/>
      <c r="AT1" s="9"/>
      <c r="AU1" s="7"/>
      <c r="AV1" s="8"/>
      <c r="AW1" s="3"/>
      <c r="AX1" s="8"/>
      <c r="AY1" s="3"/>
      <c r="AZ1" s="3"/>
      <c r="BA1" s="3"/>
      <c r="BB1" s="3"/>
      <c r="BC1" s="3"/>
      <c r="BD1" s="3"/>
      <c r="BE1" s="7"/>
    </row>
    <row r="2" ht="17" customHeight="1">
      <c r="A2" t="s" s="22">
        <v>9</v>
      </c>
      <c r="B2" s="8"/>
      <c r="C2" t="s" s="23">
        <v>10</v>
      </c>
      <c r="D2" t="s" s="24">
        <v>11</v>
      </c>
      <c r="E2" s="7"/>
      <c r="F2" s="3"/>
      <c r="G2" s="7"/>
      <c r="H2" s="7"/>
      <c r="I2" s="7"/>
      <c r="J2" s="7"/>
      <c r="K2" s="7"/>
      <c r="L2" s="9"/>
      <c r="M2" s="7"/>
      <c r="N2" t="s" s="10">
        <v>12</v>
      </c>
      <c r="O2" s="8"/>
      <c r="P2" s="5"/>
      <c r="Q2" s="5"/>
      <c r="R2" s="9"/>
      <c r="S2" s="9"/>
      <c r="T2" s="25"/>
      <c r="U2" s="8"/>
      <c r="V2" t="s" s="26">
        <v>13</v>
      </c>
      <c r="W2" s="7"/>
      <c r="X2" s="7"/>
      <c r="Y2" s="8"/>
      <c r="Z2" t="s" s="27">
        <v>14</v>
      </c>
      <c r="AA2" s="3"/>
      <c r="AB2" s="21"/>
      <c r="AC2" s="28"/>
      <c r="AD2" s="3"/>
      <c r="AE2" s="3"/>
      <c r="AF2" s="3"/>
      <c r="AG2" t="s" s="14">
        <v>15</v>
      </c>
      <c r="AH2" t="s" s="29">
        <v>16</v>
      </c>
      <c r="AI2" t="s" s="30">
        <v>17</v>
      </c>
      <c r="AJ2" s="7"/>
      <c r="AK2" s="7"/>
      <c r="AL2" t="s" s="31">
        <v>18</v>
      </c>
      <c r="AM2" s="3"/>
      <c r="AN2" s="8"/>
      <c r="AO2" s="8"/>
      <c r="AP2" s="32"/>
      <c r="AQ2" s="8"/>
      <c r="AR2" s="8"/>
      <c r="AS2" s="8"/>
      <c r="AT2" s="9"/>
      <c r="AU2" s="8"/>
      <c r="AV2" s="8"/>
      <c r="AW2" s="3"/>
      <c r="AX2" s="8"/>
      <c r="AY2" s="3"/>
      <c r="AZ2" s="3"/>
      <c r="BA2" s="3"/>
      <c r="BB2" s="3"/>
      <c r="BC2" s="3"/>
      <c r="BD2" s="3"/>
      <c r="BE2" s="7"/>
    </row>
    <row r="3" ht="17" customHeight="1">
      <c r="A3" s="7"/>
      <c r="B3" t="s" s="11">
        <v>19</v>
      </c>
      <c r="C3" s="33">
        <f>SUM(D3:Y3)</f>
        <v>20</v>
      </c>
      <c r="D3" s="8">
        <v>0.5</v>
      </c>
      <c r="E3" s="21">
        <v>0.25</v>
      </c>
      <c r="F3" s="21">
        <v>0.25</v>
      </c>
      <c r="G3" s="34">
        <v>3</v>
      </c>
      <c r="H3" t="s" s="26">
        <v>20</v>
      </c>
      <c r="I3" s="7"/>
      <c r="J3" s="7"/>
      <c r="K3" s="21">
        <v>0.25</v>
      </c>
      <c r="L3" t="s" s="26">
        <v>21</v>
      </c>
      <c r="M3" t="s" s="26">
        <v>22</v>
      </c>
      <c r="N3" t="s" s="10">
        <v>23</v>
      </c>
      <c r="O3" s="7"/>
      <c r="P3" s="7"/>
      <c r="Q3" s="21">
        <v>0.25</v>
      </c>
      <c r="R3" s="34">
        <v>3</v>
      </c>
      <c r="S3" s="8">
        <v>2</v>
      </c>
      <c r="T3" s="35">
        <v>10</v>
      </c>
      <c r="U3" s="9"/>
      <c r="V3" s="8"/>
      <c r="W3" s="36"/>
      <c r="X3" s="7"/>
      <c r="Y3" s="37">
        <v>0.5</v>
      </c>
      <c r="Z3" t="s" s="38">
        <v>24</v>
      </c>
      <c r="AA3" s="39"/>
      <c r="AB3" s="8"/>
      <c r="AC3" s="3"/>
      <c r="AD3" s="3"/>
      <c r="AE3" s="40"/>
      <c r="AF3" s="3"/>
      <c r="AG3" t="s" s="14">
        <v>25</v>
      </c>
      <c r="AH3" t="s" s="29">
        <v>26</v>
      </c>
      <c r="AI3" t="s" s="30">
        <v>27</v>
      </c>
      <c r="AJ3" s="7"/>
      <c r="AK3" t="s" s="41">
        <v>28</v>
      </c>
      <c r="AL3" t="s" s="31">
        <v>29</v>
      </c>
      <c r="AM3" s="3"/>
      <c r="AN3" s="32"/>
      <c r="AO3" s="8"/>
      <c r="AP3" s="8"/>
      <c r="AQ3" s="8"/>
      <c r="AR3" s="8"/>
      <c r="AS3" s="8"/>
      <c r="AT3" s="9"/>
      <c r="AU3" s="8"/>
      <c r="AV3" s="8"/>
      <c r="AW3" s="3"/>
      <c r="AX3" s="8"/>
      <c r="AY3" s="3"/>
      <c r="AZ3" s="3"/>
      <c r="BA3" s="3"/>
      <c r="BB3" s="3"/>
      <c r="BC3" s="3"/>
      <c r="BD3" s="3"/>
      <c r="BE3" s="7"/>
    </row>
    <row r="4" ht="17" customHeight="1">
      <c r="A4" s="42"/>
      <c r="B4" t="s" s="43">
        <v>30</v>
      </c>
      <c r="C4" t="s" s="26">
        <v>31</v>
      </c>
      <c r="D4" t="s" s="26">
        <v>32</v>
      </c>
      <c r="E4" t="s" s="26">
        <v>33</v>
      </c>
      <c r="F4" t="s" s="26">
        <v>33</v>
      </c>
      <c r="G4" t="s" s="26">
        <v>34</v>
      </c>
      <c r="H4" t="s" s="26">
        <v>35</v>
      </c>
      <c r="I4" s="44"/>
      <c r="J4" t="s" s="26">
        <v>36</v>
      </c>
      <c r="K4" t="s" s="26">
        <v>37</v>
      </c>
      <c r="L4" t="s" s="26">
        <v>38</v>
      </c>
      <c r="M4" t="s" s="26">
        <v>38</v>
      </c>
      <c r="N4" t="s" s="45">
        <v>39</v>
      </c>
      <c r="O4" s="8"/>
      <c r="P4" t="s" s="26">
        <v>40</v>
      </c>
      <c r="Q4" t="s" s="26">
        <v>41</v>
      </c>
      <c r="R4" t="s" s="26">
        <v>42</v>
      </c>
      <c r="S4" t="s" s="26">
        <v>43</v>
      </c>
      <c r="T4" t="s" s="46">
        <v>44</v>
      </c>
      <c r="U4" t="s" s="26">
        <v>45</v>
      </c>
      <c r="V4" s="8"/>
      <c r="W4" t="s" s="26">
        <v>46</v>
      </c>
      <c r="X4" t="s" s="26">
        <v>47</v>
      </c>
      <c r="Y4" t="s" s="4">
        <v>48</v>
      </c>
      <c r="Z4" t="s" s="47">
        <v>49</v>
      </c>
      <c r="AA4" s="3"/>
      <c r="AB4" s="40"/>
      <c r="AC4" s="20"/>
      <c r="AD4" s="3"/>
      <c r="AE4" s="3"/>
      <c r="AF4" s="8"/>
      <c r="AG4" t="s" s="14">
        <v>50</v>
      </c>
      <c r="AH4" s="48"/>
      <c r="AI4" s="20"/>
      <c r="AJ4" s="14"/>
      <c r="AK4" s="7"/>
      <c r="AL4" t="s" s="31">
        <v>51</v>
      </c>
      <c r="AM4" s="3"/>
      <c r="AN4" s="49"/>
      <c r="AO4" s="8"/>
      <c r="AP4" s="8"/>
      <c r="AQ4" s="8"/>
      <c r="AR4" s="8"/>
      <c r="AS4" s="8"/>
      <c r="AT4" s="9"/>
      <c r="AU4" s="8"/>
      <c r="AV4" s="50"/>
      <c r="AW4" s="3"/>
      <c r="AX4" s="8"/>
      <c r="AY4" s="3"/>
      <c r="AZ4" s="3"/>
      <c r="BA4" s="3"/>
      <c r="BB4" s="3"/>
      <c r="BC4" s="3"/>
      <c r="BD4" s="3"/>
      <c r="BE4" s="7"/>
    </row>
    <row r="5" ht="17" customHeight="1">
      <c r="A5" t="s" s="51">
        <v>52</v>
      </c>
      <c r="B5" t="s" s="52">
        <v>53</v>
      </c>
      <c r="C5" t="s" s="26">
        <v>54</v>
      </c>
      <c r="D5" t="s" s="26">
        <v>55</v>
      </c>
      <c r="E5" t="s" s="26">
        <v>56</v>
      </c>
      <c r="F5" t="s" s="26">
        <v>57</v>
      </c>
      <c r="G5" t="s" s="26">
        <v>58</v>
      </c>
      <c r="H5" t="s" s="26">
        <v>59</v>
      </c>
      <c r="I5" t="s" s="26">
        <v>60</v>
      </c>
      <c r="J5" t="s" s="53">
        <v>61</v>
      </c>
      <c r="K5" t="s" s="26">
        <v>62</v>
      </c>
      <c r="L5" t="s" s="26">
        <v>63</v>
      </c>
      <c r="M5" t="s" s="26">
        <v>63</v>
      </c>
      <c r="N5" t="s" s="54">
        <v>63</v>
      </c>
      <c r="O5" t="s" s="52">
        <v>64</v>
      </c>
      <c r="P5" t="s" s="26">
        <v>65</v>
      </c>
      <c r="Q5" t="s" s="26">
        <v>66</v>
      </c>
      <c r="R5" t="s" s="26">
        <v>67</v>
      </c>
      <c r="S5" t="s" s="26">
        <v>68</v>
      </c>
      <c r="T5" t="s" s="46">
        <v>69</v>
      </c>
      <c r="U5" t="s" s="26">
        <v>70</v>
      </c>
      <c r="V5" t="s" s="26">
        <v>71</v>
      </c>
      <c r="W5" t="s" s="14">
        <v>72</v>
      </c>
      <c r="X5" t="s" s="26">
        <v>73</v>
      </c>
      <c r="Y5" t="s" s="26">
        <v>74</v>
      </c>
      <c r="Z5" t="s" s="55">
        <v>75</v>
      </c>
      <c r="AA5" t="s" s="52">
        <v>44</v>
      </c>
      <c r="AB5" t="s" s="52">
        <v>76</v>
      </c>
      <c r="AC5" s="21"/>
      <c r="AD5" s="56"/>
      <c r="AE5" s="3"/>
      <c r="AF5" t="s" s="57">
        <v>77</v>
      </c>
      <c r="AG5" s="7"/>
      <c r="AH5" s="8"/>
      <c r="AI5" t="s" s="57">
        <v>78</v>
      </c>
      <c r="AJ5" s="7"/>
      <c r="AK5" t="s" s="23">
        <v>52</v>
      </c>
      <c r="AL5" t="s" s="52">
        <v>44</v>
      </c>
      <c r="AM5" s="7"/>
      <c r="AN5" t="s" s="58">
        <v>79</v>
      </c>
      <c r="AO5" t="s" s="58">
        <v>80</v>
      </c>
      <c r="AP5" t="s" s="58">
        <v>81</v>
      </c>
      <c r="AQ5" t="s" s="58">
        <v>82</v>
      </c>
      <c r="AR5" t="s" s="58">
        <v>83</v>
      </c>
      <c r="AS5" t="s" s="58">
        <v>83</v>
      </c>
      <c r="AT5" t="s" s="58">
        <v>84</v>
      </c>
      <c r="AU5" t="s" s="58">
        <v>85</v>
      </c>
      <c r="AV5" t="s" s="58">
        <v>86</v>
      </c>
      <c r="AW5" t="s" s="58">
        <v>87</v>
      </c>
      <c r="AX5" t="s" s="58">
        <v>88</v>
      </c>
      <c r="AY5" t="s" s="59">
        <v>89</v>
      </c>
      <c r="AZ5" t="s" s="23">
        <v>90</v>
      </c>
      <c r="BA5" t="s" s="58">
        <v>76</v>
      </c>
      <c r="BB5" s="3"/>
      <c r="BC5" s="3"/>
      <c r="BD5" s="3"/>
      <c r="BE5" s="7"/>
    </row>
    <row r="6" ht="17" customHeight="1">
      <c r="A6" t="s" s="60">
        <v>91</v>
      </c>
      <c r="B6" s="61">
        <v>0.03</v>
      </c>
      <c r="C6" s="62">
        <f>(E6*0.25)+(S6*0.75)</f>
        <v>0.04575</v>
      </c>
      <c r="D6" s="62">
        <v>0.043</v>
      </c>
      <c r="E6" s="62">
        <v>0.048</v>
      </c>
      <c r="F6" s="62">
        <v>0.048</v>
      </c>
      <c r="G6" s="62">
        <v>0.038</v>
      </c>
      <c r="H6" s="62">
        <v>0.044</v>
      </c>
      <c r="I6" s="62">
        <v>0.039</v>
      </c>
      <c r="J6" s="62">
        <v>0.04</v>
      </c>
      <c r="K6" s="62">
        <v>0.05</v>
      </c>
      <c r="L6" s="62">
        <v>0.015</v>
      </c>
      <c r="M6" s="62">
        <v>0.012</v>
      </c>
      <c r="N6" s="63">
        <v>0.019</v>
      </c>
      <c r="O6" s="62">
        <v>0.032</v>
      </c>
      <c r="P6" s="62">
        <v>0.04</v>
      </c>
      <c r="Q6" s="62">
        <v>0.036</v>
      </c>
      <c r="R6" s="62">
        <v>0.033</v>
      </c>
      <c r="S6" s="62">
        <v>0.045</v>
      </c>
      <c r="T6" s="63">
        <v>0.044</v>
      </c>
      <c r="U6" s="62">
        <v>0.03</v>
      </c>
      <c r="V6" s="62">
        <v>0.04</v>
      </c>
      <c r="W6" s="62">
        <v>0.05</v>
      </c>
      <c r="X6" s="62">
        <v>0.03</v>
      </c>
      <c r="Y6" s="62">
        <v>0.033</v>
      </c>
      <c r="Z6" t="s" s="64">
        <v>92</v>
      </c>
      <c r="AA6" s="65">
        <v>0.035</v>
      </c>
      <c r="AB6" s="66">
        <v>195</v>
      </c>
      <c r="AC6" s="3"/>
      <c r="AD6" s="3"/>
      <c r="AE6" s="3"/>
      <c r="AF6" t="s" s="67">
        <v>93</v>
      </c>
      <c r="AG6" s="3"/>
      <c r="AH6" t="s" s="67">
        <v>94</v>
      </c>
      <c r="AI6" s="68"/>
      <c r="AJ6" s="3"/>
      <c r="AK6" t="s" s="69">
        <f>Z6</f>
        <v>95</v>
      </c>
      <c r="AL6" s="70">
        <f>AA6</f>
        <v>0.035</v>
      </c>
      <c r="AM6" s="71"/>
      <c r="AN6" s="71"/>
      <c r="AO6" s="71"/>
      <c r="AP6" s="71"/>
      <c r="AQ6" s="71"/>
      <c r="AR6" s="71"/>
      <c r="AS6" s="71"/>
      <c r="AT6" s="71"/>
      <c r="AU6" s="71"/>
      <c r="AV6" s="71"/>
      <c r="AW6" s="71"/>
      <c r="AX6" s="71"/>
      <c r="AY6" s="71"/>
      <c r="AZ6" t="s" s="69">
        <f>AK6</f>
        <v>95</v>
      </c>
      <c r="BA6" s="72">
        <v>0.03</v>
      </c>
      <c r="BB6" t="s" s="73">
        <v>96</v>
      </c>
      <c r="BC6" s="71"/>
      <c r="BD6" s="3"/>
      <c r="BE6" s="74"/>
    </row>
    <row r="7" ht="17" customHeight="1">
      <c r="A7" t="s" s="60">
        <v>97</v>
      </c>
      <c r="B7" s="61">
        <f>B6*6.25</f>
        <v>0.1875</v>
      </c>
      <c r="C7" s="61">
        <f>C6*6.25</f>
        <v>0.2859375</v>
      </c>
      <c r="D7" s="61">
        <f>D6*6.25</f>
        <v>0.26875</v>
      </c>
      <c r="E7" s="61">
        <f>E6*6.25</f>
        <v>0.3</v>
      </c>
      <c r="F7" s="61">
        <f>F6*6.25</f>
        <v>0.3</v>
      </c>
      <c r="G7" s="61">
        <f>G6*6.25</f>
        <v>0.2375</v>
      </c>
      <c r="H7" s="61">
        <f>H6*6.25</f>
        <v>0.275</v>
      </c>
      <c r="I7" s="61">
        <f>I6*6.25</f>
        <v>0.24375</v>
      </c>
      <c r="J7" s="61">
        <f>J6*6.25</f>
        <v>0.25</v>
      </c>
      <c r="K7" s="61">
        <f>K6*6.25</f>
        <v>0.3125</v>
      </c>
      <c r="L7" s="61">
        <f>L6*6.25</f>
        <v>0.09375</v>
      </c>
      <c r="M7" s="61">
        <f>M6*6.25</f>
        <v>0.075</v>
      </c>
      <c r="N7" s="75">
        <f>N6*6.25</f>
        <v>0.11875</v>
      </c>
      <c r="O7" s="61">
        <f>O6*6.25</f>
        <v>0.2</v>
      </c>
      <c r="P7" s="61">
        <f>P6*6.25</f>
        <v>0.25</v>
      </c>
      <c r="Q7" s="61">
        <v>0.225</v>
      </c>
      <c r="R7" s="61">
        <f>R6*6.25</f>
        <v>0.20625</v>
      </c>
      <c r="S7" s="61">
        <f>S6*6.25</f>
        <v>0.28125</v>
      </c>
      <c r="T7" s="75">
        <f>T6*6.25</f>
        <v>0.275</v>
      </c>
      <c r="U7" s="61">
        <f>U6*6.25</f>
        <v>0.1875</v>
      </c>
      <c r="V7" s="61">
        <f>V6*6.25</f>
        <v>0.25</v>
      </c>
      <c r="W7" s="61">
        <f>W6*6.25</f>
        <v>0.3125</v>
      </c>
      <c r="X7" s="61">
        <f>X6*6.25</f>
        <v>0.1875</v>
      </c>
      <c r="Y7" s="61">
        <f>Y6*6.25</f>
        <v>0.20625</v>
      </c>
      <c r="Z7" t="s" s="64">
        <v>98</v>
      </c>
      <c r="AA7" s="76">
        <f>AA6*6.25</f>
        <v>0.21875</v>
      </c>
      <c r="AB7" t="s" s="77">
        <v>99</v>
      </c>
      <c r="AC7" s="3"/>
      <c r="AD7" s="3"/>
      <c r="AE7" s="3"/>
      <c r="AF7" t="s" s="78">
        <v>100</v>
      </c>
      <c r="AG7" s="3"/>
      <c r="AH7" t="s" s="67">
        <v>101</v>
      </c>
      <c r="AI7" s="68"/>
      <c r="AJ7" s="3"/>
      <c r="AK7" s="7"/>
      <c r="AL7" s="71"/>
      <c r="AM7" s="71"/>
      <c r="AN7" s="79">
        <v>4.5</v>
      </c>
      <c r="AO7" s="79">
        <v>4.2</v>
      </c>
      <c r="AP7" s="79">
        <v>4.7</v>
      </c>
      <c r="AQ7" s="79">
        <v>4.6</v>
      </c>
      <c r="AR7" t="s" s="80">
        <v>102</v>
      </c>
      <c r="AS7" t="s" s="80">
        <v>103</v>
      </c>
      <c r="AT7" s="81"/>
      <c r="AU7" s="79">
        <v>4.5</v>
      </c>
      <c r="AV7" t="s" s="82">
        <v>104</v>
      </c>
      <c r="AW7" s="83">
        <v>5.15</v>
      </c>
      <c r="AX7" s="84">
        <v>3.5</v>
      </c>
      <c r="AY7" s="61">
        <v>0.03</v>
      </c>
      <c r="AZ7" s="85">
        <f>AL6</f>
        <v>0.035</v>
      </c>
      <c r="BA7" s="86">
        <f>BA6*6.25</f>
        <v>0.1875</v>
      </c>
      <c r="BB7" s="71"/>
      <c r="BC7" s="71"/>
      <c r="BD7" s="3"/>
      <c r="BE7" s="87"/>
    </row>
    <row r="8" ht="17" customHeight="1">
      <c r="A8" t="s" s="60">
        <v>105</v>
      </c>
      <c r="B8" s="62">
        <v>0.004</v>
      </c>
      <c r="C8" s="62">
        <f>(E8*0.25)+(T8*0.75)</f>
        <v>0.004</v>
      </c>
      <c r="D8" s="88">
        <v>0.0041</v>
      </c>
      <c r="E8" s="62">
        <v>0.004</v>
      </c>
      <c r="F8" s="88">
        <v>0.0045</v>
      </c>
      <c r="G8" s="88">
        <v>0.0042</v>
      </c>
      <c r="H8" s="88">
        <v>0.0036</v>
      </c>
      <c r="I8" s="88">
        <v>0.004500000000000001</v>
      </c>
      <c r="J8" s="88">
        <v>0.0033</v>
      </c>
      <c r="K8" s="88">
        <v>0.005500000000000001</v>
      </c>
      <c r="L8" s="88">
        <v>0.002</v>
      </c>
      <c r="M8" s="88">
        <v>0.002</v>
      </c>
      <c r="N8" s="89">
        <v>0.0028</v>
      </c>
      <c r="O8" s="88">
        <v>0.0029</v>
      </c>
      <c r="P8" s="62">
        <v>0.004</v>
      </c>
      <c r="Q8" s="62">
        <v>0.004</v>
      </c>
      <c r="R8" s="88">
        <v>0.004200000000000001</v>
      </c>
      <c r="S8" s="88">
        <v>0.004500000000000001</v>
      </c>
      <c r="T8" s="90">
        <v>0.004</v>
      </c>
      <c r="U8" s="88">
        <v>0.004500000000000001</v>
      </c>
      <c r="V8" s="62">
        <v>0.003</v>
      </c>
      <c r="W8" s="62">
        <v>0.005</v>
      </c>
      <c r="X8" s="88">
        <v>0.0032</v>
      </c>
      <c r="Y8" s="88">
        <v>0.0033</v>
      </c>
      <c r="Z8" t="s" s="64">
        <v>106</v>
      </c>
      <c r="AA8" s="91">
        <v>0.0038</v>
      </c>
      <c r="AB8" t="s" s="82">
        <v>76</v>
      </c>
      <c r="AC8" s="3"/>
      <c r="AD8" s="3"/>
      <c r="AE8" s="3"/>
      <c r="AF8" t="s" s="67">
        <v>107</v>
      </c>
      <c r="AG8" s="3"/>
      <c r="AH8" t="s" s="67">
        <v>108</v>
      </c>
      <c r="AI8" s="68"/>
      <c r="AJ8" s="3"/>
      <c r="AK8" t="s" s="69">
        <f>Z8</f>
        <v>109</v>
      </c>
      <c r="AL8" s="70">
        <f>AA8</f>
        <v>0.0038</v>
      </c>
      <c r="AM8" s="71"/>
      <c r="AN8" s="71"/>
      <c r="AO8" s="71"/>
      <c r="AP8" s="71"/>
      <c r="AQ8" s="71"/>
      <c r="AR8" s="71"/>
      <c r="AS8" s="71"/>
      <c r="AT8" t="s" s="92">
        <v>110</v>
      </c>
      <c r="AU8" s="71"/>
      <c r="AV8" s="84"/>
      <c r="AW8" s="71"/>
      <c r="AX8" s="71"/>
      <c r="AY8" s="71"/>
      <c r="AZ8" t="s" s="69">
        <f>AK8</f>
        <v>109</v>
      </c>
      <c r="BA8" s="7"/>
      <c r="BB8" t="s" s="73">
        <v>111</v>
      </c>
      <c r="BC8" s="71"/>
      <c r="BD8" s="3"/>
      <c r="BE8" s="74"/>
    </row>
    <row r="9" ht="17" customHeight="1">
      <c r="A9" s="93"/>
      <c r="B9" s="62"/>
      <c r="C9" s="94"/>
      <c r="D9" s="62"/>
      <c r="E9" s="95"/>
      <c r="F9" t="s" s="52">
        <v>112</v>
      </c>
      <c r="G9" s="95"/>
      <c r="H9" s="62"/>
      <c r="I9" s="62"/>
      <c r="J9" s="62"/>
      <c r="K9" s="96"/>
      <c r="L9" s="97"/>
      <c r="M9" s="62"/>
      <c r="N9" s="63"/>
      <c r="O9" s="71"/>
      <c r="P9" s="62"/>
      <c r="Q9" s="62"/>
      <c r="R9" s="95"/>
      <c r="S9" s="62"/>
      <c r="T9" s="98"/>
      <c r="U9" s="62"/>
      <c r="V9" s="62"/>
      <c r="W9" s="62"/>
      <c r="X9" s="62"/>
      <c r="Y9" s="62"/>
      <c r="Z9" s="7"/>
      <c r="AA9" s="99"/>
      <c r="AB9" s="100">
        <v>0.026</v>
      </c>
      <c r="AC9" s="3"/>
      <c r="AD9" s="3"/>
      <c r="AE9" s="3"/>
      <c r="AF9" t="s" s="67">
        <v>113</v>
      </c>
      <c r="AG9" s="3"/>
      <c r="AH9" t="s" s="67">
        <v>114</v>
      </c>
      <c r="AI9" s="68"/>
      <c r="AJ9" s="3"/>
      <c r="AK9" s="7"/>
      <c r="AL9" s="71"/>
      <c r="AM9" s="71"/>
      <c r="AN9" s="101">
        <v>0.41</v>
      </c>
      <c r="AO9" s="101">
        <v>0.4</v>
      </c>
      <c r="AP9" s="101">
        <v>0.42</v>
      </c>
      <c r="AQ9" s="101">
        <v>0.43</v>
      </c>
      <c r="AR9" t="s" s="82">
        <v>115</v>
      </c>
      <c r="AS9" t="s" s="82">
        <v>116</v>
      </c>
      <c r="AT9" s="71"/>
      <c r="AU9" s="79">
        <v>0.4</v>
      </c>
      <c r="AV9" t="s" s="82">
        <v>117</v>
      </c>
      <c r="AW9" s="94">
        <v>0.375</v>
      </c>
      <c r="AX9" s="62">
        <v>0.004</v>
      </c>
      <c r="AY9" s="62">
        <v>0.004</v>
      </c>
      <c r="AZ9" s="85">
        <f>AL8</f>
        <v>0.0038</v>
      </c>
      <c r="BA9" s="102">
        <v>0.0038</v>
      </c>
      <c r="BB9" s="103"/>
      <c r="BC9" s="71"/>
      <c r="BD9" s="93"/>
      <c r="BE9" s="74"/>
    </row>
    <row r="10" ht="17" customHeight="1">
      <c r="A10" t="s" s="60">
        <v>118</v>
      </c>
      <c r="B10" s="62">
        <v>0.022</v>
      </c>
      <c r="C10" s="62">
        <f>(E10*0.25)+(T10*0.75)</f>
        <v>0.02475</v>
      </c>
      <c r="D10" s="62">
        <v>0.031</v>
      </c>
      <c r="E10" s="62">
        <v>0.024</v>
      </c>
      <c r="F10" s="62">
        <v>0.028</v>
      </c>
      <c r="G10" s="62">
        <v>0.028</v>
      </c>
      <c r="H10" s="62">
        <v>0.03</v>
      </c>
      <c r="I10" s="62">
        <v>0.03</v>
      </c>
      <c r="J10" s="62">
        <v>0.022</v>
      </c>
      <c r="K10" s="62">
        <v>0.032</v>
      </c>
      <c r="L10" s="62">
        <v>0.01</v>
      </c>
      <c r="M10" s="62">
        <v>0.0125</v>
      </c>
      <c r="N10" s="63">
        <v>0.012</v>
      </c>
      <c r="O10" s="62">
        <v>0.033</v>
      </c>
      <c r="P10" s="62">
        <v>0.027</v>
      </c>
      <c r="Q10" s="62">
        <v>0.028</v>
      </c>
      <c r="R10" s="62">
        <v>0.038</v>
      </c>
      <c r="S10" s="62">
        <v>0.032</v>
      </c>
      <c r="T10" s="63">
        <v>0.025</v>
      </c>
      <c r="U10" s="62">
        <v>0.025</v>
      </c>
      <c r="V10" s="62">
        <v>0.02</v>
      </c>
      <c r="W10" s="62">
        <v>0.033</v>
      </c>
      <c r="X10" t="s" s="82">
        <v>119</v>
      </c>
      <c r="Y10" s="62">
        <v>0.037</v>
      </c>
      <c r="Z10" t="s" s="64">
        <v>120</v>
      </c>
      <c r="AA10" s="65">
        <v>0.022</v>
      </c>
      <c r="AB10" s="104">
        <v>0.16</v>
      </c>
      <c r="AC10" s="3"/>
      <c r="AD10" s="3"/>
      <c r="AE10" s="3"/>
      <c r="AF10" t="s" s="67">
        <v>121</v>
      </c>
      <c r="AG10" s="3"/>
      <c r="AH10" t="s" s="67">
        <v>122</v>
      </c>
      <c r="AI10" s="68"/>
      <c r="AJ10" s="3"/>
      <c r="AK10" t="s" s="69">
        <f>Z10</f>
        <v>123</v>
      </c>
      <c r="AL10" s="70">
        <f>AA10</f>
        <v>0.022</v>
      </c>
      <c r="AM10" s="71"/>
      <c r="AN10" s="71"/>
      <c r="AO10" s="71"/>
      <c r="AP10" s="71"/>
      <c r="AQ10" s="71"/>
      <c r="AR10" s="71"/>
      <c r="AS10" s="71"/>
      <c r="AT10" s="71"/>
      <c r="AU10" s="71"/>
      <c r="AV10" s="84"/>
      <c r="AW10" s="71"/>
      <c r="AX10" s="71"/>
      <c r="AY10" s="71"/>
      <c r="AZ10" t="s" s="69">
        <f>AK10</f>
        <v>123</v>
      </c>
      <c r="BA10" s="102"/>
      <c r="BB10" s="71"/>
      <c r="BC10" s="71"/>
      <c r="BD10" s="3"/>
      <c r="BE10" s="74"/>
    </row>
    <row r="11" ht="17" customHeight="1">
      <c r="A11" s="93"/>
      <c r="B11" s="62"/>
      <c r="C11" s="94"/>
      <c r="D11" s="62"/>
      <c r="E11" s="95"/>
      <c r="F11" s="96"/>
      <c r="G11" s="95"/>
      <c r="H11" s="62"/>
      <c r="I11" s="62"/>
      <c r="J11" s="62"/>
      <c r="K11" s="96"/>
      <c r="L11" s="97"/>
      <c r="M11" s="62"/>
      <c r="N11" s="63"/>
      <c r="O11" s="71"/>
      <c r="P11" s="62"/>
      <c r="Q11" s="62"/>
      <c r="R11" s="95"/>
      <c r="S11" s="62"/>
      <c r="T11" s="98"/>
      <c r="U11" s="62"/>
      <c r="V11" s="62"/>
      <c r="W11" s="62"/>
      <c r="X11" s="62"/>
      <c r="Y11" s="62"/>
      <c r="Z11" s="7"/>
      <c r="AA11" s="99"/>
      <c r="AB11" s="105">
        <v>0.0025</v>
      </c>
      <c r="AC11" s="3"/>
      <c r="AD11" s="3"/>
      <c r="AE11" s="3"/>
      <c r="AF11" t="s" s="78">
        <v>124</v>
      </c>
      <c r="AG11" s="3"/>
      <c r="AH11" t="s" s="67">
        <v>125</v>
      </c>
      <c r="AI11" s="68"/>
      <c r="AJ11" s="3"/>
      <c r="AK11" s="7"/>
      <c r="AL11" s="71"/>
      <c r="AM11" s="71"/>
      <c r="AN11" s="84">
        <v>2.6</v>
      </c>
      <c r="AO11" s="84">
        <v>2.4</v>
      </c>
      <c r="AP11" s="84">
        <v>3.1</v>
      </c>
      <c r="AQ11" s="84">
        <v>2.9</v>
      </c>
      <c r="AR11" t="s" s="82">
        <v>126</v>
      </c>
      <c r="AS11" t="s" s="82">
        <v>116</v>
      </c>
      <c r="AT11" s="81"/>
      <c r="AU11" s="79">
        <v>2.5</v>
      </c>
      <c r="AV11" t="s" s="82">
        <v>127</v>
      </c>
      <c r="AW11" s="94">
        <v>3</v>
      </c>
      <c r="AX11" s="88">
        <v>0.025</v>
      </c>
      <c r="AY11" s="61">
        <v>0.01</v>
      </c>
      <c r="AZ11" s="85">
        <f>AL10</f>
        <v>0.022</v>
      </c>
      <c r="BA11" s="102">
        <v>0.022</v>
      </c>
      <c r="BB11" s="106"/>
      <c r="BC11" s="71"/>
      <c r="BD11" s="32"/>
      <c r="BE11" s="74"/>
    </row>
    <row r="12" ht="17" customHeight="1">
      <c r="A12" t="s" s="60">
        <v>128</v>
      </c>
      <c r="B12" s="62">
        <v>0.004</v>
      </c>
      <c r="C12" s="62">
        <f>(E12*0.25)+(T12*0.75)</f>
        <v>0.00385</v>
      </c>
      <c r="D12" s="88">
        <v>0.0035</v>
      </c>
      <c r="E12" s="88">
        <v>0.0034</v>
      </c>
      <c r="F12" s="62">
        <v>0.003</v>
      </c>
      <c r="G12" s="62">
        <v>0.0035</v>
      </c>
      <c r="H12" s="62">
        <v>0.0038</v>
      </c>
      <c r="I12" s="62">
        <v>0.003</v>
      </c>
      <c r="J12" s="62">
        <v>0.004</v>
      </c>
      <c r="K12" s="62">
        <v>0.004500000000000001</v>
      </c>
      <c r="L12" s="62">
        <v>0.001</v>
      </c>
      <c r="M12" s="62">
        <v>0.0022</v>
      </c>
      <c r="N12" s="89">
        <v>0.0011</v>
      </c>
      <c r="O12" s="62">
        <v>0.002</v>
      </c>
      <c r="P12" s="62">
        <v>0.005</v>
      </c>
      <c r="Q12" s="62">
        <v>0.0057</v>
      </c>
      <c r="R12" s="62">
        <v>0.0058</v>
      </c>
      <c r="S12" s="62">
        <v>0.004500000000000001</v>
      </c>
      <c r="T12" s="89">
        <v>0.004</v>
      </c>
      <c r="U12" s="62">
        <v>0.003</v>
      </c>
      <c r="V12" s="62">
        <v>0.0035</v>
      </c>
      <c r="W12" s="62">
        <v>0.0135</v>
      </c>
      <c r="X12" t="s" s="82">
        <v>119</v>
      </c>
      <c r="Y12" s="62">
        <v>0.0031</v>
      </c>
      <c r="Z12" t="s" s="64">
        <v>129</v>
      </c>
      <c r="AA12" s="107">
        <f>T12</f>
        <v>0.004</v>
      </c>
      <c r="AB12" s="102"/>
      <c r="AC12" s="3"/>
      <c r="AD12" s="3"/>
      <c r="AE12" s="3"/>
      <c r="AF12" t="s" s="67">
        <v>130</v>
      </c>
      <c r="AG12" s="3"/>
      <c r="AH12" t="s" s="67">
        <v>131</v>
      </c>
      <c r="AI12" s="68"/>
      <c r="AJ12" s="3"/>
      <c r="AK12" t="s" s="69">
        <f>Z12</f>
        <v>132</v>
      </c>
      <c r="AL12" s="108">
        <f>AA12</f>
        <v>0.004</v>
      </c>
      <c r="AM12" s="71"/>
      <c r="AN12" t="s" s="109">
        <v>133</v>
      </c>
      <c r="AO12" s="71"/>
      <c r="AP12" s="71"/>
      <c r="AQ12" s="71"/>
      <c r="AR12" s="71"/>
      <c r="AS12" s="71"/>
      <c r="AT12" s="71"/>
      <c r="AU12" s="71"/>
      <c r="AV12" s="84"/>
      <c r="AW12" s="71"/>
      <c r="AX12" s="71"/>
      <c r="AY12" s="71"/>
      <c r="AZ12" t="s" s="69">
        <f>AK12</f>
        <v>132</v>
      </c>
      <c r="BA12" s="102"/>
      <c r="BB12" t="s" s="73">
        <v>134</v>
      </c>
      <c r="BC12" s="71"/>
      <c r="BD12" s="32"/>
      <c r="BE12" s="74"/>
    </row>
    <row r="13" ht="17" customHeight="1">
      <c r="A13" s="93"/>
      <c r="B13" s="62"/>
      <c r="C13" s="62"/>
      <c r="D13" s="62"/>
      <c r="E13" s="95"/>
      <c r="F13" s="96"/>
      <c r="G13" s="95"/>
      <c r="H13" s="62"/>
      <c r="I13" s="62"/>
      <c r="J13" s="62"/>
      <c r="K13" s="96"/>
      <c r="L13" s="97"/>
      <c r="M13" s="62"/>
      <c r="N13" s="63"/>
      <c r="O13" s="71"/>
      <c r="P13" s="62"/>
      <c r="Q13" s="62"/>
      <c r="R13" s="95"/>
      <c r="S13" s="62"/>
      <c r="T13" s="98"/>
      <c r="U13" s="62"/>
      <c r="V13" s="62"/>
      <c r="W13" s="62"/>
      <c r="X13" s="62"/>
      <c r="Y13" s="62"/>
      <c r="Z13" s="28"/>
      <c r="AA13" s="99"/>
      <c r="AB13" s="105">
        <v>0.021</v>
      </c>
      <c r="AC13" s="3"/>
      <c r="AD13" s="3"/>
      <c r="AE13" s="3"/>
      <c r="AF13" t="s" s="67">
        <v>135</v>
      </c>
      <c r="AG13" s="3"/>
      <c r="AH13" t="s" s="67">
        <v>136</v>
      </c>
      <c r="AI13" s="68"/>
      <c r="AJ13" s="3"/>
      <c r="AK13" s="7"/>
      <c r="AL13" s="71"/>
      <c r="AM13" s="71"/>
      <c r="AN13" s="110">
        <v>0.41</v>
      </c>
      <c r="AO13" s="110">
        <v>0.37</v>
      </c>
      <c r="AP13" s="94">
        <v>0.39</v>
      </c>
      <c r="AQ13" s="110">
        <v>0.41</v>
      </c>
      <c r="AR13" t="s" s="82">
        <v>115</v>
      </c>
      <c r="AS13" t="s" s="82">
        <v>115</v>
      </c>
      <c r="AT13" s="81"/>
      <c r="AU13" s="84">
        <v>0.35</v>
      </c>
      <c r="AV13" t="s" s="82">
        <v>137</v>
      </c>
      <c r="AW13" s="94">
        <v>0.32</v>
      </c>
      <c r="AX13" s="84"/>
      <c r="AY13" s="62">
        <v>0.002</v>
      </c>
      <c r="AZ13" s="85">
        <f>AL12</f>
        <v>0.004</v>
      </c>
      <c r="BA13" s="102">
        <v>0.004</v>
      </c>
      <c r="BB13" s="71"/>
      <c r="BC13" s="71"/>
      <c r="BD13" s="32"/>
      <c r="BE13" s="74"/>
    </row>
    <row r="14" ht="17" customHeight="1">
      <c r="A14" t="s" s="60">
        <v>138</v>
      </c>
      <c r="B14" s="62">
        <v>0.006500000000000001</v>
      </c>
      <c r="C14" s="88">
        <f>(E14*0.25)+(T14*0.75)</f>
        <v>0.009250000000000001</v>
      </c>
      <c r="D14" s="62">
        <v>0.013</v>
      </c>
      <c r="E14" s="62">
        <v>0.013</v>
      </c>
      <c r="F14" s="62">
        <v>0.016</v>
      </c>
      <c r="G14" s="62">
        <v>0.006</v>
      </c>
      <c r="H14" s="62">
        <v>0.005500000000000001</v>
      </c>
      <c r="I14" s="62">
        <v>0.003</v>
      </c>
      <c r="J14" s="62">
        <v>0.018</v>
      </c>
      <c r="K14" s="62">
        <v>0.016</v>
      </c>
      <c r="L14" s="111">
        <v>0.003</v>
      </c>
      <c r="M14" s="62">
        <v>0.003</v>
      </c>
      <c r="N14" s="63">
        <v>0.0025</v>
      </c>
      <c r="O14" s="88">
        <v>0.0065</v>
      </c>
      <c r="P14" s="62">
        <v>0.005</v>
      </c>
      <c r="Q14" s="62">
        <v>0.028</v>
      </c>
      <c r="R14" s="62">
        <v>0.005</v>
      </c>
      <c r="S14" s="62">
        <v>0.004</v>
      </c>
      <c r="T14" s="63">
        <v>0.008</v>
      </c>
      <c r="U14" s="62">
        <v>0.003</v>
      </c>
      <c r="V14" s="62">
        <v>0.005</v>
      </c>
      <c r="W14" s="62">
        <v>0.0482</v>
      </c>
      <c r="X14" s="62">
        <v>0.005</v>
      </c>
      <c r="Y14" s="62">
        <v>0.0063</v>
      </c>
      <c r="Z14" t="s" s="64">
        <v>139</v>
      </c>
      <c r="AA14" s="112">
        <f>T14</f>
        <v>0.008</v>
      </c>
      <c r="AB14" s="102"/>
      <c r="AC14" s="3"/>
      <c r="AD14" s="3"/>
      <c r="AE14" s="3"/>
      <c r="AF14" t="s" s="67">
        <v>140</v>
      </c>
      <c r="AG14" s="3"/>
      <c r="AH14" t="s" s="67">
        <v>141</v>
      </c>
      <c r="AI14" s="68"/>
      <c r="AJ14" s="3"/>
      <c r="AK14" t="s" s="69">
        <f>Z14</f>
        <v>142</v>
      </c>
      <c r="AL14" s="70">
        <f>AA14</f>
        <v>0.008</v>
      </c>
      <c r="AM14" s="71"/>
      <c r="AN14" t="s" s="109">
        <v>143</v>
      </c>
      <c r="AO14" s="71"/>
      <c r="AP14" s="71"/>
      <c r="AQ14" s="71"/>
      <c r="AR14" s="71"/>
      <c r="AS14" s="71"/>
      <c r="AT14" s="71"/>
      <c r="AU14" s="71"/>
      <c r="AV14" s="84"/>
      <c r="AW14" s="71"/>
      <c r="AX14" s="71"/>
      <c r="AY14" s="71"/>
      <c r="AZ14" t="s" s="69">
        <f>AK14</f>
        <v>142</v>
      </c>
      <c r="BA14" s="102"/>
      <c r="BB14" s="71"/>
      <c r="BC14" s="71"/>
      <c r="BD14" s="32"/>
      <c r="BE14" s="113"/>
    </row>
    <row r="15" ht="17" customHeight="1">
      <c r="A15" s="93"/>
      <c r="B15" s="62"/>
      <c r="C15" s="94"/>
      <c r="D15" s="62"/>
      <c r="E15" s="95"/>
      <c r="F15" s="96"/>
      <c r="G15" s="95"/>
      <c r="H15" s="62"/>
      <c r="I15" s="62"/>
      <c r="J15" s="62"/>
      <c r="K15" s="96"/>
      <c r="L15" s="62"/>
      <c r="M15" s="62"/>
      <c r="N15" s="63"/>
      <c r="O15" s="71"/>
      <c r="P15" s="62"/>
      <c r="Q15" s="62"/>
      <c r="R15" s="95"/>
      <c r="S15" s="62"/>
      <c r="T15" s="114"/>
      <c r="U15" s="62"/>
      <c r="V15" s="62"/>
      <c r="W15" s="62"/>
      <c r="X15" s="62"/>
      <c r="Y15" s="62"/>
      <c r="Z15" t="s" s="67">
        <v>144</v>
      </c>
      <c r="AA15" s="99"/>
      <c r="AB15" s="105">
        <v>0.0024</v>
      </c>
      <c r="AC15" s="3"/>
      <c r="AD15" s="3"/>
      <c r="AE15" s="3"/>
      <c r="AF15" t="s" s="67">
        <v>145</v>
      </c>
      <c r="AG15" s="3"/>
      <c r="AH15" t="s" s="78">
        <v>146</v>
      </c>
      <c r="AI15" s="3"/>
      <c r="AJ15" s="3"/>
      <c r="AK15" s="7"/>
      <c r="AL15" s="71"/>
      <c r="AM15" s="71"/>
      <c r="AN15" s="84">
        <v>0.7</v>
      </c>
      <c r="AO15" s="84">
        <v>0.8</v>
      </c>
      <c r="AP15" s="84">
        <v>0.8</v>
      </c>
      <c r="AQ15" s="84">
        <v>0.7</v>
      </c>
      <c r="AR15" t="s" s="82">
        <v>126</v>
      </c>
      <c r="AS15" t="s" s="82">
        <v>115</v>
      </c>
      <c r="AT15" t="s" s="82">
        <v>147</v>
      </c>
      <c r="AU15" s="79">
        <v>0.7</v>
      </c>
      <c r="AV15" t="s" s="82">
        <v>148</v>
      </c>
      <c r="AW15" s="94">
        <v>0.4</v>
      </c>
      <c r="AX15" s="84">
        <v>1.6</v>
      </c>
      <c r="AY15" s="88">
        <v>0.0066</v>
      </c>
      <c r="AZ15" s="85">
        <f>AL14</f>
        <v>0.008</v>
      </c>
      <c r="BA15" s="102">
        <v>0.008</v>
      </c>
      <c r="BB15" s="71"/>
      <c r="BC15" s="71"/>
      <c r="BD15" s="32"/>
      <c r="BE15" s="74"/>
    </row>
    <row r="16" ht="17" customHeight="1">
      <c r="A16" t="s" s="60">
        <v>149</v>
      </c>
      <c r="B16" s="88">
        <v>0.0035</v>
      </c>
      <c r="C16" s="88">
        <f>(E16*0.25)+(T16*0.75)</f>
        <v>0.002425</v>
      </c>
      <c r="D16" s="88">
        <v>0.004</v>
      </c>
      <c r="E16" s="88">
        <v>0.0031</v>
      </c>
      <c r="F16" s="88">
        <v>0.0035</v>
      </c>
      <c r="G16" s="88">
        <v>0.0025</v>
      </c>
      <c r="H16" s="88">
        <v>0.002</v>
      </c>
      <c r="I16" s="88">
        <v>0.0025</v>
      </c>
      <c r="J16" s="88">
        <v>0.004500000000000001</v>
      </c>
      <c r="K16" s="88">
        <v>0.004</v>
      </c>
      <c r="L16" s="88">
        <v>0.0028</v>
      </c>
      <c r="M16" s="88">
        <v>0.0012</v>
      </c>
      <c r="N16" s="89">
        <v>0.0011</v>
      </c>
      <c r="O16" s="88">
        <v>0.004</v>
      </c>
      <c r="P16" s="88">
        <v>0.0023</v>
      </c>
      <c r="Q16" s="88">
        <v>0.002</v>
      </c>
      <c r="R16" s="88">
        <v>0.002</v>
      </c>
      <c r="S16" s="88">
        <v>0.008500000000000001</v>
      </c>
      <c r="T16" s="90">
        <v>0.0022</v>
      </c>
      <c r="U16" s="88">
        <v>0.0019</v>
      </c>
      <c r="V16" s="88">
        <v>0.009000000000000001</v>
      </c>
      <c r="W16" s="88">
        <v>0.005</v>
      </c>
      <c r="X16" s="88">
        <v>0.0012</v>
      </c>
      <c r="Y16" s="88">
        <v>0.0021</v>
      </c>
      <c r="Z16" t="s" s="64">
        <v>150</v>
      </c>
      <c r="AA16" s="107">
        <f>T16</f>
        <v>0.0022</v>
      </c>
      <c r="AB16" s="102"/>
      <c r="AC16" s="3"/>
      <c r="AD16" s="3"/>
      <c r="AE16" s="3"/>
      <c r="AF16" t="s" s="67">
        <v>151</v>
      </c>
      <c r="AG16" s="3"/>
      <c r="AH16" t="s" s="67">
        <v>152</v>
      </c>
      <c r="AI16" s="68"/>
      <c r="AJ16" s="3"/>
      <c r="AK16" t="s" s="69">
        <f>Z16</f>
        <v>153</v>
      </c>
      <c r="AL16" s="108">
        <f>AA16</f>
        <v>0.0022</v>
      </c>
      <c r="AM16" s="71"/>
      <c r="AN16" t="s" s="73">
        <v>154</v>
      </c>
      <c r="AO16" s="71"/>
      <c r="AP16" s="71"/>
      <c r="AQ16" s="71"/>
      <c r="AR16" s="71"/>
      <c r="AS16" s="71"/>
      <c r="AT16" s="71"/>
      <c r="AU16" s="71"/>
      <c r="AV16" s="84"/>
      <c r="AW16" s="71"/>
      <c r="AX16" s="71"/>
      <c r="AY16" s="71"/>
      <c r="AZ16" t="s" s="69">
        <f>AK16</f>
        <v>153</v>
      </c>
      <c r="BA16" s="102"/>
      <c r="BB16" s="71"/>
      <c r="BC16" s="71"/>
      <c r="BD16" s="32"/>
      <c r="BE16" s="113"/>
    </row>
    <row r="17" ht="17" customHeight="1">
      <c r="A17" s="93"/>
      <c r="B17" s="88"/>
      <c r="C17" s="94"/>
      <c r="D17" s="88"/>
      <c r="E17" s="115"/>
      <c r="F17" s="102"/>
      <c r="G17" s="115"/>
      <c r="H17" s="88"/>
      <c r="I17" s="88"/>
      <c r="J17" s="88"/>
      <c r="K17" s="102"/>
      <c r="L17" t="s" s="60">
        <v>155</v>
      </c>
      <c r="M17" s="88"/>
      <c r="N17" s="89"/>
      <c r="O17" s="71"/>
      <c r="P17" s="88"/>
      <c r="Q17" s="88"/>
      <c r="R17" s="115"/>
      <c r="S17" s="88"/>
      <c r="T17" s="98"/>
      <c r="U17" s="88"/>
      <c r="V17" s="88"/>
      <c r="W17" s="88"/>
      <c r="X17" s="88"/>
      <c r="Y17" s="88"/>
      <c r="Z17" s="3"/>
      <c r="AA17" s="116"/>
      <c r="AB17" s="105">
        <v>0.0054</v>
      </c>
      <c r="AC17" s="3"/>
      <c r="AD17" s="3"/>
      <c r="AE17" s="3"/>
      <c r="AF17" t="s" s="67">
        <v>156</v>
      </c>
      <c r="AG17" s="3"/>
      <c r="AH17" t="s" s="67">
        <v>157</v>
      </c>
      <c r="AI17" s="68"/>
      <c r="AJ17" s="3"/>
      <c r="AK17" s="7"/>
      <c r="AL17" s="71"/>
      <c r="AM17" s="71"/>
      <c r="AN17" s="84">
        <v>0.21</v>
      </c>
      <c r="AO17" s="84">
        <v>0.26</v>
      </c>
      <c r="AP17" s="84">
        <v>0.25</v>
      </c>
      <c r="AQ17" s="84">
        <v>0.22</v>
      </c>
      <c r="AR17" t="s" s="82">
        <v>116</v>
      </c>
      <c r="AS17" t="s" s="82">
        <v>115</v>
      </c>
      <c r="AT17" t="s" s="82">
        <v>147</v>
      </c>
      <c r="AU17" s="79">
        <v>0.225</v>
      </c>
      <c r="AV17" t="s" s="82">
        <v>158</v>
      </c>
      <c r="AW17" s="94">
        <v>0.2</v>
      </c>
      <c r="AX17" s="84">
        <v>0.5</v>
      </c>
      <c r="AY17" s="88">
        <v>0.0025</v>
      </c>
      <c r="AZ17" s="85">
        <f>AL16</f>
        <v>0.0022</v>
      </c>
      <c r="BA17" s="102">
        <v>0.0022</v>
      </c>
      <c r="BB17" s="71"/>
      <c r="BC17" s="71"/>
      <c r="BD17" s="3"/>
      <c r="BE17" s="113"/>
    </row>
    <row r="18" ht="17" customHeight="1">
      <c r="A18" t="s" s="60">
        <v>159</v>
      </c>
      <c r="B18" s="62">
        <v>0.0025</v>
      </c>
      <c r="C18" s="88">
        <f>(E18*0.25)+(T18*0.75)</f>
        <v>0.00275</v>
      </c>
      <c r="D18" s="88">
        <v>0.004</v>
      </c>
      <c r="E18" s="88">
        <v>0.002</v>
      </c>
      <c r="F18" s="88">
        <v>0.0016</v>
      </c>
      <c r="G18" s="88">
        <v>0.0022</v>
      </c>
      <c r="H18" s="88">
        <v>0.006</v>
      </c>
      <c r="I18" s="88">
        <v>0.001</v>
      </c>
      <c r="J18" s="88">
        <v>0.0015</v>
      </c>
      <c r="K18" s="88">
        <v>0.0015</v>
      </c>
      <c r="L18" s="88">
        <v>0.0001</v>
      </c>
      <c r="M18" s="88">
        <v>0.0003</v>
      </c>
      <c r="N18" s="89">
        <v>0.0003</v>
      </c>
      <c r="O18" s="88">
        <v>0.0003</v>
      </c>
      <c r="P18" s="88">
        <v>0.001</v>
      </c>
      <c r="Q18" s="88">
        <v>0.005</v>
      </c>
      <c r="R18" s="88">
        <v>0.0017</v>
      </c>
      <c r="S18" s="88">
        <v>0.004500000000000001</v>
      </c>
      <c r="T18" s="89">
        <v>0.003</v>
      </c>
      <c r="U18" s="88">
        <v>0.005</v>
      </c>
      <c r="V18" s="88">
        <v>0.0022</v>
      </c>
      <c r="W18" s="88">
        <v>0.001</v>
      </c>
      <c r="X18" s="88">
        <v>0.0026</v>
      </c>
      <c r="Y18" s="88">
        <v>0.0013</v>
      </c>
      <c r="Z18" t="s" s="64">
        <v>160</v>
      </c>
      <c r="AA18" s="91">
        <v>0.003</v>
      </c>
      <c r="AB18" s="102"/>
      <c r="AC18" s="3"/>
      <c r="AD18" s="3"/>
      <c r="AE18" s="3"/>
      <c r="AF18" t="s" s="67">
        <v>161</v>
      </c>
      <c r="AG18" s="3"/>
      <c r="AH18" t="s" s="67">
        <v>162</v>
      </c>
      <c r="AI18" s="68"/>
      <c r="AJ18" s="3"/>
      <c r="AK18" t="s" s="69">
        <f>Z18</f>
        <v>163</v>
      </c>
      <c r="AL18" s="70">
        <f>AA18</f>
        <v>0.003</v>
      </c>
      <c r="AM18" s="71"/>
      <c r="AN18" t="s" s="109">
        <v>164</v>
      </c>
      <c r="AO18" s="71"/>
      <c r="AP18" s="71"/>
      <c r="AQ18" t="s" s="73">
        <v>165</v>
      </c>
      <c r="AR18" s="71"/>
      <c r="AS18" s="71"/>
      <c r="AT18" s="71"/>
      <c r="AU18" s="71"/>
      <c r="AV18" s="84"/>
      <c r="AW18" s="71">
        <f>25*1.25</f>
        <v>31.25</v>
      </c>
      <c r="AX18" s="71"/>
      <c r="AY18" s="71"/>
      <c r="AZ18" t="s" s="69">
        <f>AK18</f>
        <v>163</v>
      </c>
      <c r="BA18" s="102"/>
      <c r="BB18" s="71"/>
      <c r="BC18" s="71"/>
      <c r="BD18" s="3"/>
      <c r="BE18" s="113"/>
    </row>
    <row r="19" ht="17" customHeight="1">
      <c r="A19" s="93"/>
      <c r="B19" t="s" s="82">
        <v>166</v>
      </c>
      <c r="C19" t="s" s="82">
        <v>166</v>
      </c>
      <c r="D19" t="s" s="82">
        <v>166</v>
      </c>
      <c r="E19" t="s" s="82">
        <v>166</v>
      </c>
      <c r="F19" t="s" s="82">
        <v>166</v>
      </c>
      <c r="G19" t="s" s="82">
        <v>166</v>
      </c>
      <c r="H19" t="s" s="82">
        <v>166</v>
      </c>
      <c r="I19" t="s" s="82">
        <v>166</v>
      </c>
      <c r="J19" t="s" s="82">
        <v>166</v>
      </c>
      <c r="K19" t="s" s="82">
        <v>166</v>
      </c>
      <c r="L19" t="s" s="82">
        <v>166</v>
      </c>
      <c r="M19" t="s" s="82">
        <v>166</v>
      </c>
      <c r="N19" t="s" s="117">
        <v>166</v>
      </c>
      <c r="O19" t="s" s="82">
        <v>166</v>
      </c>
      <c r="P19" t="s" s="82">
        <v>166</v>
      </c>
      <c r="Q19" t="s" s="82">
        <v>166</v>
      </c>
      <c r="R19" t="s" s="82">
        <v>166</v>
      </c>
      <c r="S19" t="s" s="82">
        <v>166</v>
      </c>
      <c r="T19" t="s" s="117">
        <v>166</v>
      </c>
      <c r="U19" t="s" s="82">
        <v>166</v>
      </c>
      <c r="V19" t="s" s="82">
        <v>166</v>
      </c>
      <c r="W19" t="s" s="82">
        <v>166</v>
      </c>
      <c r="X19" s="94"/>
      <c r="Y19" s="94"/>
      <c r="Z19" t="s" s="118">
        <v>167</v>
      </c>
      <c r="AA19" t="s" s="55">
        <v>168</v>
      </c>
      <c r="AB19" s="105">
        <v>0.0013</v>
      </c>
      <c r="AC19" s="3"/>
      <c r="AD19" s="3"/>
      <c r="AE19" s="3"/>
      <c r="AF19" t="s" s="67">
        <v>169</v>
      </c>
      <c r="AG19" s="3"/>
      <c r="AH19" t="s" s="67">
        <v>170</v>
      </c>
      <c r="AI19" s="68"/>
      <c r="AJ19" s="3"/>
      <c r="AK19" s="7"/>
      <c r="AL19" s="71"/>
      <c r="AM19" s="71"/>
      <c r="AN19" s="84">
        <v>0.15</v>
      </c>
      <c r="AO19" s="84">
        <v>0.21</v>
      </c>
      <c r="AP19" s="84">
        <v>0.25</v>
      </c>
      <c r="AQ19" s="84">
        <v>0.17</v>
      </c>
      <c r="AR19" t="s" s="82">
        <v>126</v>
      </c>
      <c r="AS19" t="s" s="82">
        <v>115</v>
      </c>
      <c r="AT19" s="81"/>
      <c r="AU19" s="79">
        <v>0.25</v>
      </c>
      <c r="AV19" t="s" s="82">
        <v>171</v>
      </c>
      <c r="AW19" s="94">
        <v>0.12</v>
      </c>
      <c r="AX19" s="84">
        <v>0.4</v>
      </c>
      <c r="AY19" s="62">
        <v>0.005</v>
      </c>
      <c r="AZ19" s="85">
        <f>AL18</f>
        <v>0.003</v>
      </c>
      <c r="BA19" s="102">
        <v>0.003</v>
      </c>
      <c r="BB19" s="71"/>
      <c r="BC19" s="71"/>
      <c r="BD19" s="3"/>
      <c r="BE19" s="119"/>
    </row>
    <row r="20" ht="17" customHeight="1">
      <c r="A20" t="s" s="60">
        <v>172</v>
      </c>
      <c r="B20" s="83">
        <v>100</v>
      </c>
      <c r="C20" s="83">
        <v>100</v>
      </c>
      <c r="D20" s="84">
        <v>100</v>
      </c>
      <c r="E20" s="83">
        <v>130</v>
      </c>
      <c r="F20" s="83">
        <v>115</v>
      </c>
      <c r="G20" s="83">
        <v>60</v>
      </c>
      <c r="H20" s="83">
        <v>80</v>
      </c>
      <c r="I20" s="84">
        <v>150</v>
      </c>
      <c r="J20" s="84">
        <v>140</v>
      </c>
      <c r="K20" s="83">
        <v>150</v>
      </c>
      <c r="L20" s="84">
        <v>64</v>
      </c>
      <c r="M20" s="83">
        <v>60</v>
      </c>
      <c r="N20" s="120">
        <v>69</v>
      </c>
      <c r="O20" s="83">
        <v>90</v>
      </c>
      <c r="P20" s="84">
        <v>150</v>
      </c>
      <c r="Q20" s="84">
        <v>180</v>
      </c>
      <c r="R20" s="84">
        <v>70</v>
      </c>
      <c r="S20" s="84">
        <v>100</v>
      </c>
      <c r="T20" s="120">
        <v>90</v>
      </c>
      <c r="U20" s="84">
        <v>115</v>
      </c>
      <c r="V20" s="84"/>
      <c r="W20" s="84">
        <v>100</v>
      </c>
      <c r="X20" s="84"/>
      <c r="Y20" s="84">
        <v>89</v>
      </c>
      <c r="Z20" t="s" s="64">
        <v>173</v>
      </c>
      <c r="AA20" s="121">
        <v>80</v>
      </c>
      <c r="AB20" s="102"/>
      <c r="AC20" s="3"/>
      <c r="AD20" s="3"/>
      <c r="AE20" s="3"/>
      <c r="AF20" t="s" s="67">
        <v>174</v>
      </c>
      <c r="AG20" s="3"/>
      <c r="AH20" t="s" s="67">
        <v>175</v>
      </c>
      <c r="AI20" s="68"/>
      <c r="AJ20" s="3"/>
      <c r="AK20" t="s" s="69">
        <f>Z20</f>
        <v>176</v>
      </c>
      <c r="AL20" s="122">
        <f>AA20</f>
        <v>80</v>
      </c>
      <c r="AM20" s="71"/>
      <c r="AN20" t="s" s="109">
        <v>177</v>
      </c>
      <c r="AO20" s="71"/>
      <c r="AP20" s="71"/>
      <c r="AQ20" s="71"/>
      <c r="AR20" s="71"/>
      <c r="AS20" s="71"/>
      <c r="AT20" s="71"/>
      <c r="AU20" s="71"/>
      <c r="AV20" s="84"/>
      <c r="AW20" s="71"/>
      <c r="AX20" s="71"/>
      <c r="AY20" s="71"/>
      <c r="AZ20" t="s" s="69">
        <f>AK20</f>
        <v>176</v>
      </c>
      <c r="BA20" t="s" s="52">
        <v>168</v>
      </c>
      <c r="BB20" s="71"/>
      <c r="BC20" s="71"/>
      <c r="BD20" s="3"/>
      <c r="BE20" s="44"/>
    </row>
    <row r="21" ht="17" customHeight="1">
      <c r="A21" s="93"/>
      <c r="B21" t="s" s="82">
        <v>166</v>
      </c>
      <c r="C21" t="s" s="82">
        <v>166</v>
      </c>
      <c r="D21" t="s" s="82">
        <v>166</v>
      </c>
      <c r="E21" t="s" s="82">
        <v>166</v>
      </c>
      <c r="F21" t="s" s="82">
        <v>166</v>
      </c>
      <c r="G21" t="s" s="82">
        <v>166</v>
      </c>
      <c r="H21" t="s" s="82">
        <v>166</v>
      </c>
      <c r="I21" t="s" s="82">
        <v>166</v>
      </c>
      <c r="J21" t="s" s="82">
        <v>166</v>
      </c>
      <c r="K21" t="s" s="82">
        <v>166</v>
      </c>
      <c r="L21" t="s" s="82">
        <v>166</v>
      </c>
      <c r="M21" t="s" s="82">
        <v>166</v>
      </c>
      <c r="N21" t="s" s="117">
        <v>166</v>
      </c>
      <c r="O21" t="s" s="82">
        <v>166</v>
      </c>
      <c r="P21" t="s" s="82">
        <v>166</v>
      </c>
      <c r="Q21" t="s" s="82">
        <v>166</v>
      </c>
      <c r="R21" t="s" s="82">
        <v>166</v>
      </c>
      <c r="S21" t="s" s="82">
        <v>166</v>
      </c>
      <c r="T21" t="s" s="117">
        <v>166</v>
      </c>
      <c r="U21" t="s" s="82">
        <v>166</v>
      </c>
      <c r="V21" t="s" s="82">
        <v>166</v>
      </c>
      <c r="W21" t="s" s="82">
        <v>166</v>
      </c>
      <c r="X21" t="s" s="82">
        <v>166</v>
      </c>
      <c r="Y21" t="s" s="82">
        <v>166</v>
      </c>
      <c r="Z21" s="7"/>
      <c r="AA21" s="123"/>
      <c r="AB21" s="105">
        <v>0.0036</v>
      </c>
      <c r="AC21" s="3"/>
      <c r="AD21" s="3"/>
      <c r="AE21" s="3"/>
      <c r="AF21" t="s" s="67">
        <v>178</v>
      </c>
      <c r="AG21" s="3"/>
      <c r="AH21" t="s" s="67">
        <v>179</v>
      </c>
      <c r="AI21" s="68"/>
      <c r="AJ21" s="3"/>
      <c r="AK21" s="7"/>
      <c r="AL21" s="71"/>
      <c r="AM21" s="71"/>
      <c r="AN21" s="83"/>
      <c r="AO21" s="124"/>
      <c r="AP21" s="83"/>
      <c r="AQ21" s="83"/>
      <c r="AR21" s="94"/>
      <c r="AS21" s="83"/>
      <c r="AT21" s="81"/>
      <c r="AU21" s="83">
        <v>150</v>
      </c>
      <c r="AV21" t="s" s="82">
        <v>180</v>
      </c>
      <c r="AW21" s="84">
        <v>60</v>
      </c>
      <c r="AX21" t="s" s="82">
        <v>181</v>
      </c>
      <c r="AY21" s="84">
        <v>50</v>
      </c>
      <c r="AZ21" s="122">
        <f>AL20</f>
        <v>80</v>
      </c>
      <c r="BA21" s="125">
        <v>80</v>
      </c>
      <c r="BB21" s="71"/>
      <c r="BC21" s="71"/>
      <c r="BD21" s="3"/>
      <c r="BE21" s="119"/>
    </row>
    <row r="22" ht="17" customHeight="1">
      <c r="A22" t="s" s="60">
        <v>182</v>
      </c>
      <c r="B22" s="83">
        <v>40</v>
      </c>
      <c r="C22" s="83">
        <v>40</v>
      </c>
      <c r="D22" s="84">
        <v>55</v>
      </c>
      <c r="E22" s="83">
        <v>40</v>
      </c>
      <c r="F22" s="83">
        <v>40</v>
      </c>
      <c r="G22" s="83">
        <v>70</v>
      </c>
      <c r="H22" s="83">
        <v>50</v>
      </c>
      <c r="I22" s="84">
        <v>70</v>
      </c>
      <c r="J22" s="84">
        <v>60</v>
      </c>
      <c r="K22" s="83">
        <v>60</v>
      </c>
      <c r="L22" s="84">
        <v>34</v>
      </c>
      <c r="M22" s="83">
        <v>65</v>
      </c>
      <c r="N22" s="120">
        <v>30</v>
      </c>
      <c r="O22" s="84">
        <v>38</v>
      </c>
      <c r="P22" s="84">
        <v>70</v>
      </c>
      <c r="Q22" s="84">
        <v>26</v>
      </c>
      <c r="R22" s="84">
        <v>69</v>
      </c>
      <c r="S22" s="84">
        <v>50</v>
      </c>
      <c r="T22" s="120">
        <v>50</v>
      </c>
      <c r="U22" s="84">
        <v>110</v>
      </c>
      <c r="V22" s="84">
        <v>60</v>
      </c>
      <c r="W22" s="84">
        <v>61</v>
      </c>
      <c r="X22" s="84">
        <v>28</v>
      </c>
      <c r="Y22" s="84">
        <v>56</v>
      </c>
      <c r="Z22" t="s" s="64">
        <v>183</v>
      </c>
      <c r="AA22" s="121">
        <v>30</v>
      </c>
      <c r="AB22" t="s" s="52">
        <v>168</v>
      </c>
      <c r="AC22" s="3"/>
      <c r="AD22" s="3"/>
      <c r="AE22" s="3"/>
      <c r="AF22" t="s" s="67">
        <v>184</v>
      </c>
      <c r="AG22" s="3"/>
      <c r="AH22" t="s" s="67">
        <v>185</v>
      </c>
      <c r="AI22" s="68"/>
      <c r="AJ22" s="3"/>
      <c r="AK22" t="s" s="69">
        <f>Z22</f>
        <v>186</v>
      </c>
      <c r="AL22" s="122">
        <f>AA22</f>
        <v>30</v>
      </c>
      <c r="AM22" s="71"/>
      <c r="AN22" s="71"/>
      <c r="AO22" s="71"/>
      <c r="AP22" s="71"/>
      <c r="AQ22" s="71"/>
      <c r="AR22" s="71"/>
      <c r="AS22" s="71"/>
      <c r="AT22" s="71"/>
      <c r="AU22" s="71"/>
      <c r="AV22" s="84"/>
      <c r="AW22" s="71"/>
      <c r="AX22" s="71"/>
      <c r="AY22" s="71"/>
      <c r="AZ22" t="s" s="69">
        <f>AK22</f>
        <v>186</v>
      </c>
      <c r="BA22" s="126"/>
      <c r="BB22" s="71"/>
      <c r="BC22" s="71"/>
      <c r="BD22" s="3"/>
      <c r="BE22" s="44"/>
    </row>
    <row r="23" ht="17" customHeight="1">
      <c r="A23" s="93"/>
      <c r="B23" t="s" s="82">
        <v>166</v>
      </c>
      <c r="C23" t="s" s="82">
        <v>166</v>
      </c>
      <c r="D23" t="s" s="82">
        <v>166</v>
      </c>
      <c r="E23" t="s" s="82">
        <v>166</v>
      </c>
      <c r="F23" t="s" s="82">
        <v>166</v>
      </c>
      <c r="G23" t="s" s="82">
        <v>166</v>
      </c>
      <c r="H23" t="s" s="82">
        <v>166</v>
      </c>
      <c r="I23" t="s" s="82">
        <v>166</v>
      </c>
      <c r="J23" t="s" s="82">
        <v>166</v>
      </c>
      <c r="K23" t="s" s="82">
        <v>166</v>
      </c>
      <c r="L23" t="s" s="82">
        <v>166</v>
      </c>
      <c r="M23" t="s" s="82">
        <v>166</v>
      </c>
      <c r="N23" t="s" s="117">
        <v>166</v>
      </c>
      <c r="O23" t="s" s="82">
        <v>166</v>
      </c>
      <c r="P23" t="s" s="82">
        <v>166</v>
      </c>
      <c r="Q23" t="s" s="82">
        <v>166</v>
      </c>
      <c r="R23" t="s" s="82">
        <v>166</v>
      </c>
      <c r="S23" t="s" s="82">
        <v>166</v>
      </c>
      <c r="T23" t="s" s="117">
        <v>166</v>
      </c>
      <c r="U23" t="s" s="82">
        <v>166</v>
      </c>
      <c r="V23" t="s" s="82">
        <v>166</v>
      </c>
      <c r="W23" t="s" s="82">
        <v>166</v>
      </c>
      <c r="X23" t="s" s="82">
        <v>166</v>
      </c>
      <c r="Y23" t="s" s="82">
        <v>166</v>
      </c>
      <c r="Z23" s="28"/>
      <c r="AA23" s="123"/>
      <c r="AB23" s="66">
        <v>79</v>
      </c>
      <c r="AC23" s="3"/>
      <c r="AD23" s="3"/>
      <c r="AE23" s="3"/>
      <c r="AF23" t="s" s="67">
        <v>187</v>
      </c>
      <c r="AG23" s="3"/>
      <c r="AH23" t="s" s="78">
        <v>188</v>
      </c>
      <c r="AI23" s="3"/>
      <c r="AJ23" s="3"/>
      <c r="AK23" s="7"/>
      <c r="AL23" s="71"/>
      <c r="AM23" s="71"/>
      <c r="AN23" s="84"/>
      <c r="AO23" s="84"/>
      <c r="AP23" s="84"/>
      <c r="AQ23" s="84"/>
      <c r="AR23" s="94"/>
      <c r="AS23" s="94"/>
      <c r="AT23" s="81"/>
      <c r="AU23" s="83">
        <v>90</v>
      </c>
      <c r="AV23" t="s" s="82">
        <v>189</v>
      </c>
      <c r="AW23" s="83">
        <v>27.5</v>
      </c>
      <c r="AX23" t="s" s="82">
        <v>190</v>
      </c>
      <c r="AY23" s="84">
        <v>40</v>
      </c>
      <c r="AZ23" s="122">
        <f>AL22</f>
        <v>30</v>
      </c>
      <c r="BA23" s="125">
        <v>30</v>
      </c>
      <c r="BB23" s="71"/>
      <c r="BC23" s="71"/>
      <c r="BD23" s="3"/>
      <c r="BE23" s="119"/>
    </row>
    <row r="24" ht="17" customHeight="1">
      <c r="A24" t="s" s="60">
        <v>191</v>
      </c>
      <c r="B24" s="83">
        <v>60</v>
      </c>
      <c r="C24" s="83">
        <v>50</v>
      </c>
      <c r="D24" s="84">
        <v>70</v>
      </c>
      <c r="E24" s="83">
        <v>42</v>
      </c>
      <c r="F24" s="83">
        <v>45</v>
      </c>
      <c r="G24" s="83">
        <v>48</v>
      </c>
      <c r="H24" s="83">
        <v>29</v>
      </c>
      <c r="I24" s="84">
        <v>40</v>
      </c>
      <c r="J24" s="84">
        <v>40</v>
      </c>
      <c r="K24" s="83">
        <v>40</v>
      </c>
      <c r="L24" s="84">
        <v>21</v>
      </c>
      <c r="M24" s="83">
        <v>20</v>
      </c>
      <c r="N24" s="120">
        <v>48</v>
      </c>
      <c r="O24" s="83">
        <v>31</v>
      </c>
      <c r="P24" s="84">
        <v>35</v>
      </c>
      <c r="Q24" s="84">
        <v>40</v>
      </c>
      <c r="R24" s="84">
        <v>36</v>
      </c>
      <c r="S24" s="84">
        <v>45</v>
      </c>
      <c r="T24" s="120">
        <v>50</v>
      </c>
      <c r="U24" s="84">
        <v>44</v>
      </c>
      <c r="V24" s="84"/>
      <c r="W24" s="84">
        <v>200</v>
      </c>
      <c r="X24" s="84">
        <v>30</v>
      </c>
      <c r="Y24" s="84">
        <v>32</v>
      </c>
      <c r="Z24" t="s" s="64">
        <v>192</v>
      </c>
      <c r="AA24" s="121">
        <v>50</v>
      </c>
      <c r="AB24" s="126"/>
      <c r="AC24" s="3"/>
      <c r="AD24" s="3"/>
      <c r="AE24" s="3"/>
      <c r="AF24" t="s" s="67">
        <v>193</v>
      </c>
      <c r="AG24" s="3"/>
      <c r="AH24" t="s" s="67">
        <v>194</v>
      </c>
      <c r="AI24" s="68"/>
      <c r="AJ24" s="3"/>
      <c r="AK24" t="s" s="69">
        <f>Z24</f>
        <v>195</v>
      </c>
      <c r="AL24" s="122">
        <f>AA24</f>
        <v>50</v>
      </c>
      <c r="AM24" s="71"/>
      <c r="AN24" t="s" s="109">
        <v>164</v>
      </c>
      <c r="AO24" s="71"/>
      <c r="AP24" s="71"/>
      <c r="AQ24" s="71"/>
      <c r="AR24" s="71"/>
      <c r="AS24" s="71"/>
      <c r="AT24" s="71"/>
      <c r="AU24" s="71"/>
      <c r="AV24" s="84"/>
      <c r="AW24" s="71"/>
      <c r="AX24" s="71"/>
      <c r="AY24" s="71"/>
      <c r="AZ24" t="s" s="69">
        <f>AK24</f>
        <v>195</v>
      </c>
      <c r="BA24" s="126"/>
      <c r="BB24" s="71"/>
      <c r="BC24" s="71"/>
      <c r="BD24" s="3"/>
      <c r="BE24" s="44"/>
    </row>
    <row r="25" ht="17" customHeight="1">
      <c r="A25" s="93"/>
      <c r="B25" t="s" s="82">
        <v>166</v>
      </c>
      <c r="C25" t="s" s="82">
        <v>166</v>
      </c>
      <c r="D25" t="s" s="82">
        <v>166</v>
      </c>
      <c r="E25" t="s" s="82">
        <v>166</v>
      </c>
      <c r="F25" t="s" s="82">
        <v>166</v>
      </c>
      <c r="G25" t="s" s="82">
        <v>166</v>
      </c>
      <c r="H25" t="s" s="82">
        <v>166</v>
      </c>
      <c r="I25" t="s" s="82">
        <v>166</v>
      </c>
      <c r="J25" t="s" s="82">
        <v>166</v>
      </c>
      <c r="K25" t="s" s="82">
        <v>166</v>
      </c>
      <c r="L25" t="s" s="82">
        <v>166</v>
      </c>
      <c r="M25" t="s" s="82">
        <v>166</v>
      </c>
      <c r="N25" t="s" s="117">
        <v>166</v>
      </c>
      <c r="O25" t="s" s="82">
        <v>166</v>
      </c>
      <c r="P25" t="s" s="82">
        <v>166</v>
      </c>
      <c r="Q25" t="s" s="82">
        <v>166</v>
      </c>
      <c r="R25" t="s" s="82">
        <v>166</v>
      </c>
      <c r="S25" t="s" s="82">
        <v>166</v>
      </c>
      <c r="T25" t="s" s="117">
        <v>166</v>
      </c>
      <c r="U25" t="s" s="82">
        <v>166</v>
      </c>
      <c r="V25" t="s" s="82">
        <v>166</v>
      </c>
      <c r="W25" t="s" s="82">
        <v>166</v>
      </c>
      <c r="X25" t="s" s="82">
        <v>166</v>
      </c>
      <c r="Y25" t="s" s="82">
        <v>166</v>
      </c>
      <c r="Z25" s="28"/>
      <c r="AA25" s="123"/>
      <c r="AB25" s="66">
        <v>131</v>
      </c>
      <c r="AC25" s="3"/>
      <c r="AD25" s="3"/>
      <c r="AE25" s="3"/>
      <c r="AF25" t="s" s="67">
        <v>196</v>
      </c>
      <c r="AG25" s="3"/>
      <c r="AH25" t="s" s="78">
        <v>197</v>
      </c>
      <c r="AI25" s="3"/>
      <c r="AJ25" s="3"/>
      <c r="AK25" s="7"/>
      <c r="AL25" s="71"/>
      <c r="AM25" s="71"/>
      <c r="AN25" s="84">
        <v>35</v>
      </c>
      <c r="AO25" s="84">
        <v>45</v>
      </c>
      <c r="AP25" s="84">
        <v>55</v>
      </c>
      <c r="AQ25" s="84">
        <v>45</v>
      </c>
      <c r="AR25" t="s" s="82">
        <v>126</v>
      </c>
      <c r="AS25" t="s" s="82">
        <v>115</v>
      </c>
      <c r="AT25" s="81"/>
      <c r="AU25" s="83">
        <v>30</v>
      </c>
      <c r="AV25" t="s" s="82">
        <v>198</v>
      </c>
      <c r="AW25" s="83">
        <v>17.5</v>
      </c>
      <c r="AX25" t="s" s="82">
        <v>199</v>
      </c>
      <c r="AY25" s="84">
        <v>30</v>
      </c>
      <c r="AZ25" s="122">
        <f>AL24</f>
        <v>50</v>
      </c>
      <c r="BA25" s="125">
        <v>50</v>
      </c>
      <c r="BB25" s="71"/>
      <c r="BC25" s="71"/>
      <c r="BD25" s="3"/>
      <c r="BE25" s="119"/>
    </row>
    <row r="26" ht="17" customHeight="1">
      <c r="A26" t="s" s="60">
        <v>200</v>
      </c>
      <c r="B26" s="83">
        <v>13</v>
      </c>
      <c r="C26" s="83">
        <v>13</v>
      </c>
      <c r="D26" s="84">
        <v>20</v>
      </c>
      <c r="E26" s="83">
        <v>16</v>
      </c>
      <c r="F26" s="83">
        <v>14</v>
      </c>
      <c r="G26" s="83">
        <v>13</v>
      </c>
      <c r="H26" s="83">
        <v>9</v>
      </c>
      <c r="I26" s="84">
        <v>11</v>
      </c>
      <c r="J26" s="84">
        <v>9</v>
      </c>
      <c r="K26" s="83">
        <v>18</v>
      </c>
      <c r="L26" s="84">
        <v>13</v>
      </c>
      <c r="M26" s="83">
        <v>6</v>
      </c>
      <c r="N26" s="120">
        <v>12</v>
      </c>
      <c r="O26" s="83">
        <v>14</v>
      </c>
      <c r="P26" s="84">
        <v>15</v>
      </c>
      <c r="Q26" s="84">
        <v>16</v>
      </c>
      <c r="R26" s="84">
        <v>11</v>
      </c>
      <c r="S26" s="84">
        <v>14</v>
      </c>
      <c r="T26" s="120">
        <v>13</v>
      </c>
      <c r="U26" s="84">
        <v>12</v>
      </c>
      <c r="V26" s="84">
        <v>9</v>
      </c>
      <c r="W26" s="84">
        <v>10</v>
      </c>
      <c r="X26" s="84">
        <v>5</v>
      </c>
      <c r="Y26" s="84">
        <v>8</v>
      </c>
      <c r="Z26" t="s" s="64">
        <v>201</v>
      </c>
      <c r="AA26" s="121">
        <v>13</v>
      </c>
      <c r="AB26" s="126"/>
      <c r="AC26" s="3"/>
      <c r="AD26" s="3"/>
      <c r="AE26" s="3"/>
      <c r="AF26" t="s" s="67">
        <v>202</v>
      </c>
      <c r="AG26" s="3"/>
      <c r="AH26" t="s" s="78">
        <v>203</v>
      </c>
      <c r="AI26" s="3"/>
      <c r="AJ26" s="3"/>
      <c r="AK26" t="s" s="69">
        <f>Z26</f>
        <v>204</v>
      </c>
      <c r="AL26" s="122">
        <f>AA26</f>
        <v>13</v>
      </c>
      <c r="AM26" s="71"/>
      <c r="AN26" t="s" s="109">
        <v>205</v>
      </c>
      <c r="AO26" s="71"/>
      <c r="AP26" s="71"/>
      <c r="AQ26" s="71"/>
      <c r="AR26" s="71"/>
      <c r="AS26" s="71"/>
      <c r="AT26" s="71"/>
      <c r="AU26" s="71"/>
      <c r="AV26" s="84"/>
      <c r="AW26" s="71"/>
      <c r="AX26" s="71"/>
      <c r="AY26" s="71"/>
      <c r="AZ26" t="s" s="69">
        <f>AK26</f>
        <v>204</v>
      </c>
      <c r="BA26" s="126"/>
      <c r="BB26" s="71"/>
      <c r="BC26" s="71"/>
      <c r="BD26" s="3"/>
      <c r="BE26" s="44"/>
    </row>
    <row r="27" ht="17" customHeight="1">
      <c r="A27" s="93"/>
      <c r="B27" t="s" s="82">
        <v>166</v>
      </c>
      <c r="C27" t="s" s="82">
        <v>166</v>
      </c>
      <c r="D27" t="s" s="82">
        <v>166</v>
      </c>
      <c r="E27" t="s" s="82">
        <v>166</v>
      </c>
      <c r="F27" t="s" s="82">
        <v>166</v>
      </c>
      <c r="G27" t="s" s="82">
        <v>166</v>
      </c>
      <c r="H27" t="s" s="82">
        <v>166</v>
      </c>
      <c r="I27" t="s" s="82">
        <v>166</v>
      </c>
      <c r="J27" t="s" s="82">
        <v>166</v>
      </c>
      <c r="K27" t="s" s="82">
        <v>166</v>
      </c>
      <c r="L27" t="s" s="82">
        <v>166</v>
      </c>
      <c r="M27" t="s" s="82">
        <v>166</v>
      </c>
      <c r="N27" t="s" s="117">
        <v>166</v>
      </c>
      <c r="O27" t="s" s="82">
        <v>166</v>
      </c>
      <c r="P27" t="s" s="82">
        <v>166</v>
      </c>
      <c r="Q27" t="s" s="82">
        <v>166</v>
      </c>
      <c r="R27" t="s" s="82">
        <v>166</v>
      </c>
      <c r="S27" t="s" s="82">
        <v>166</v>
      </c>
      <c r="T27" t="s" s="117">
        <v>166</v>
      </c>
      <c r="U27" t="s" s="82">
        <v>166</v>
      </c>
      <c r="V27" t="s" s="82">
        <v>166</v>
      </c>
      <c r="W27" t="s" s="82">
        <v>166</v>
      </c>
      <c r="X27" t="s" s="82">
        <v>166</v>
      </c>
      <c r="Y27" t="s" s="82">
        <v>166</v>
      </c>
      <c r="Z27" t="s" s="64">
        <v>206</v>
      </c>
      <c r="AA27" s="127">
        <v>8</v>
      </c>
      <c r="AB27" s="66">
        <v>13</v>
      </c>
      <c r="AC27" s="3"/>
      <c r="AD27" s="3"/>
      <c r="AE27" s="3"/>
      <c r="AF27" t="s" s="67">
        <v>207</v>
      </c>
      <c r="AG27" s="3"/>
      <c r="AH27" t="s" s="67">
        <v>208</v>
      </c>
      <c r="AI27" s="68"/>
      <c r="AJ27" s="3"/>
      <c r="AK27" t="s" s="78">
        <f>Z27</f>
        <v>209</v>
      </c>
      <c r="AL27" s="128">
        <f>AA27</f>
        <v>8</v>
      </c>
      <c r="AM27" s="71"/>
      <c r="AN27" s="84">
        <v>11</v>
      </c>
      <c r="AO27" s="84">
        <v>14</v>
      </c>
      <c r="AP27" s="84">
        <v>13</v>
      </c>
      <c r="AQ27" s="84">
        <v>12</v>
      </c>
      <c r="AR27" t="s" s="82">
        <v>116</v>
      </c>
      <c r="AS27" t="s" s="82">
        <v>115</v>
      </c>
      <c r="AT27" s="81"/>
      <c r="AU27" s="83">
        <v>11</v>
      </c>
      <c r="AV27" t="s" s="82">
        <v>210</v>
      </c>
      <c r="AW27" s="83">
        <v>6.5</v>
      </c>
      <c r="AX27" t="s" s="82">
        <v>211</v>
      </c>
      <c r="AY27" s="84">
        <v>10</v>
      </c>
      <c r="AZ27" s="122">
        <f>AL26</f>
        <v>13</v>
      </c>
      <c r="BA27" s="125">
        <v>12</v>
      </c>
      <c r="BB27" s="71"/>
      <c r="BC27" s="71"/>
      <c r="BD27" s="3"/>
      <c r="BE27" s="119"/>
    </row>
    <row r="28" ht="17" customHeight="1">
      <c r="A28" t="s" s="60">
        <v>212</v>
      </c>
      <c r="B28" s="83">
        <v>22</v>
      </c>
      <c r="C28" s="83">
        <v>22</v>
      </c>
      <c r="D28" s="84">
        <v>30</v>
      </c>
      <c r="E28" s="83">
        <v>30</v>
      </c>
      <c r="F28" s="83">
        <v>30</v>
      </c>
      <c r="G28" s="83">
        <v>10</v>
      </c>
      <c r="H28" s="83">
        <v>10</v>
      </c>
      <c r="I28" s="84">
        <v>10</v>
      </c>
      <c r="J28" s="84">
        <v>40</v>
      </c>
      <c r="K28" s="83">
        <v>45</v>
      </c>
      <c r="L28" t="s" s="82">
        <v>119</v>
      </c>
      <c r="M28" s="83">
        <v>10</v>
      </c>
      <c r="N28" s="120">
        <v>30</v>
      </c>
      <c r="O28" s="79">
        <v>6</v>
      </c>
      <c r="P28" s="84">
        <v>20</v>
      </c>
      <c r="Q28" s="84">
        <v>15</v>
      </c>
      <c r="R28" s="84">
        <v>8</v>
      </c>
      <c r="S28" s="84">
        <v>14</v>
      </c>
      <c r="T28" s="120">
        <v>20</v>
      </c>
      <c r="U28" s="84">
        <v>3</v>
      </c>
      <c r="V28" t="s" s="82">
        <v>119</v>
      </c>
      <c r="W28" s="84">
        <v>308</v>
      </c>
      <c r="X28" t="s" s="82">
        <v>119</v>
      </c>
      <c r="Y28" s="84">
        <v>10</v>
      </c>
      <c r="Z28" t="s" s="64">
        <v>213</v>
      </c>
      <c r="AA28" s="121">
        <v>20</v>
      </c>
      <c r="AB28" s="126"/>
      <c r="AC28" s="3"/>
      <c r="AD28" s="3"/>
      <c r="AE28" s="3"/>
      <c r="AF28" t="s" s="67">
        <v>214</v>
      </c>
      <c r="AG28" s="3"/>
      <c r="AH28" t="s" s="67">
        <v>215</v>
      </c>
      <c r="AI28" s="68"/>
      <c r="AJ28" s="68"/>
      <c r="AK28" t="s" s="69">
        <f>Z28</f>
        <v>216</v>
      </c>
      <c r="AL28" s="122">
        <f>AA28</f>
        <v>20</v>
      </c>
      <c r="AM28" s="71"/>
      <c r="AN28" t="s" s="31">
        <v>217</v>
      </c>
      <c r="AO28" s="7"/>
      <c r="AP28" s="7"/>
      <c r="AQ28" s="7"/>
      <c r="AR28" s="7"/>
      <c r="AS28" s="7"/>
      <c r="AT28" t="s" s="31">
        <v>218</v>
      </c>
      <c r="AU28" s="7"/>
      <c r="AV28" s="7"/>
      <c r="AW28" s="7"/>
      <c r="AX28" s="7"/>
      <c r="AY28" s="94"/>
      <c r="AZ28" t="s" s="69">
        <f>AK28</f>
        <v>216</v>
      </c>
      <c r="BA28" s="126"/>
      <c r="BB28" s="71"/>
      <c r="BC28" s="71"/>
      <c r="BD28" s="3"/>
      <c r="BE28" s="44"/>
    </row>
    <row r="29" ht="17" customHeight="1">
      <c r="A29" s="93"/>
      <c r="B29" t="s" s="82">
        <v>166</v>
      </c>
      <c r="C29" t="s" s="82">
        <v>166</v>
      </c>
      <c r="D29" t="s" s="82">
        <v>166</v>
      </c>
      <c r="E29" t="s" s="82">
        <v>166</v>
      </c>
      <c r="F29" t="s" s="82">
        <v>166</v>
      </c>
      <c r="G29" t="s" s="82">
        <v>166</v>
      </c>
      <c r="H29" t="s" s="82">
        <v>166</v>
      </c>
      <c r="I29" t="s" s="82">
        <v>166</v>
      </c>
      <c r="J29" t="s" s="82">
        <v>166</v>
      </c>
      <c r="K29" t="s" s="82">
        <v>166</v>
      </c>
      <c r="L29" t="s" s="82">
        <v>166</v>
      </c>
      <c r="M29" t="s" s="82">
        <v>166</v>
      </c>
      <c r="N29" t="s" s="117">
        <v>166</v>
      </c>
      <c r="O29" t="s" s="82">
        <v>166</v>
      </c>
      <c r="P29" t="s" s="82">
        <v>166</v>
      </c>
      <c r="Q29" t="s" s="82">
        <v>166</v>
      </c>
      <c r="R29" t="s" s="82">
        <v>166</v>
      </c>
      <c r="S29" t="s" s="82">
        <v>166</v>
      </c>
      <c r="T29" t="s" s="117">
        <v>166</v>
      </c>
      <c r="U29" t="s" s="82">
        <v>166</v>
      </c>
      <c r="V29" t="s" s="82">
        <v>166</v>
      </c>
      <c r="W29" t="s" s="82">
        <v>166</v>
      </c>
      <c r="X29" t="s" s="82">
        <v>166</v>
      </c>
      <c r="Y29" t="s" s="82">
        <v>166</v>
      </c>
      <c r="Z29" s="28"/>
      <c r="AA29" s="123"/>
      <c r="AB29" s="66">
        <v>3</v>
      </c>
      <c r="AC29" s="3"/>
      <c r="AD29" s="3"/>
      <c r="AE29" s="3"/>
      <c r="AF29" t="s" s="67">
        <v>219</v>
      </c>
      <c r="AG29" s="3"/>
      <c r="AH29" t="s" s="78">
        <v>220</v>
      </c>
      <c r="AI29" s="7"/>
      <c r="AJ29" s="7"/>
      <c r="AK29" s="7"/>
      <c r="AL29" s="71"/>
      <c r="AM29" s="71"/>
      <c r="AN29" s="84">
        <v>20</v>
      </c>
      <c r="AO29" s="84">
        <v>24</v>
      </c>
      <c r="AP29" s="84">
        <v>22</v>
      </c>
      <c r="AQ29" s="84">
        <v>18</v>
      </c>
      <c r="AR29" t="s" s="82">
        <v>126</v>
      </c>
      <c r="AS29" t="s" s="82">
        <v>115</v>
      </c>
      <c r="AT29" s="81"/>
      <c r="AU29" s="83">
        <v>20</v>
      </c>
      <c r="AV29" t="s" s="82">
        <v>221</v>
      </c>
      <c r="AW29" s="83">
        <v>15.5</v>
      </c>
      <c r="AX29" t="s" s="82">
        <v>222</v>
      </c>
      <c r="AY29" s="7"/>
      <c r="AZ29" s="122">
        <v>40</v>
      </c>
      <c r="BA29" s="125">
        <v>40</v>
      </c>
      <c r="BB29" s="71"/>
      <c r="BC29" s="71"/>
      <c r="BD29" s="3"/>
      <c r="BE29" s="119"/>
    </row>
    <row r="30" ht="17" customHeight="1">
      <c r="A30" t="s" s="60">
        <v>223</v>
      </c>
      <c r="B30" s="84">
        <v>1.5</v>
      </c>
      <c r="C30" s="84">
        <v>1.5</v>
      </c>
      <c r="D30" s="79">
        <v>1</v>
      </c>
      <c r="E30" s="79">
        <v>1.2</v>
      </c>
      <c r="F30" s="79">
        <v>2</v>
      </c>
      <c r="G30" s="79">
        <v>1.8</v>
      </c>
      <c r="H30" s="79">
        <v>2</v>
      </c>
      <c r="I30" s="79">
        <v>1</v>
      </c>
      <c r="J30" t="s" s="82">
        <v>119</v>
      </c>
      <c r="K30" s="79">
        <v>1</v>
      </c>
      <c r="L30" t="s" s="82">
        <v>119</v>
      </c>
      <c r="M30" s="94">
        <v>0.03</v>
      </c>
      <c r="N30" s="98">
        <v>0.46</v>
      </c>
      <c r="O30" s="94">
        <v>0.6</v>
      </c>
      <c r="P30" s="84">
        <v>1.4</v>
      </c>
      <c r="Q30" s="84">
        <v>0.5</v>
      </c>
      <c r="R30" s="79">
        <v>1.6</v>
      </c>
      <c r="S30" s="79">
        <v>1.25</v>
      </c>
      <c r="T30" s="129">
        <v>1.5</v>
      </c>
      <c r="U30" t="s" s="82">
        <v>119</v>
      </c>
      <c r="V30" t="s" s="82">
        <v>119</v>
      </c>
      <c r="W30" s="84">
        <v>0.57</v>
      </c>
      <c r="X30" t="s" s="82">
        <v>119</v>
      </c>
      <c r="Y30" s="79">
        <v>1.3</v>
      </c>
      <c r="Z30" t="s" s="64">
        <v>224</v>
      </c>
      <c r="AA30" s="130">
        <v>1.5</v>
      </c>
      <c r="AB30" s="126"/>
      <c r="AC30" s="3"/>
      <c r="AD30" s="3"/>
      <c r="AE30" s="3"/>
      <c r="AF30" t="s" s="67">
        <v>225</v>
      </c>
      <c r="AG30" s="3"/>
      <c r="AH30" t="s" s="67">
        <v>226</v>
      </c>
      <c r="AI30" s="68"/>
      <c r="AJ30" s="3"/>
      <c r="AK30" t="s" s="69">
        <f>Z30</f>
        <v>227</v>
      </c>
      <c r="AL30" s="122">
        <f>AA30</f>
        <v>1.5</v>
      </c>
      <c r="AM30" s="71"/>
      <c r="AN30" t="s" s="109">
        <v>228</v>
      </c>
      <c r="AO30" s="71"/>
      <c r="AP30" s="71"/>
      <c r="AQ30" s="71"/>
      <c r="AR30" s="71"/>
      <c r="AS30" s="71"/>
      <c r="AT30" s="71"/>
      <c r="AU30" s="71"/>
      <c r="AV30" s="84"/>
      <c r="AW30" s="71"/>
      <c r="AX30" s="71"/>
      <c r="AY30" s="71"/>
      <c r="AZ30" t="s" s="69">
        <f>AK30</f>
        <v>227</v>
      </c>
      <c r="BA30" s="126"/>
      <c r="BB30" s="71"/>
      <c r="BC30" s="71"/>
      <c r="BD30" s="3"/>
      <c r="BE30" s="87"/>
    </row>
    <row r="31" ht="17" customHeight="1">
      <c r="A31" s="93"/>
      <c r="B31" t="s" s="82">
        <v>166</v>
      </c>
      <c r="C31" t="s" s="82">
        <v>166</v>
      </c>
      <c r="D31" t="s" s="82">
        <v>166</v>
      </c>
      <c r="E31" t="s" s="82">
        <v>166</v>
      </c>
      <c r="F31" t="s" s="82">
        <v>166</v>
      </c>
      <c r="G31" t="s" s="82">
        <v>166</v>
      </c>
      <c r="H31" t="s" s="82">
        <v>166</v>
      </c>
      <c r="I31" t="s" s="82">
        <v>166</v>
      </c>
      <c r="J31" t="s" s="82">
        <v>166</v>
      </c>
      <c r="K31" t="s" s="82">
        <v>166</v>
      </c>
      <c r="L31" t="s" s="82">
        <v>166</v>
      </c>
      <c r="M31" t="s" s="82">
        <v>166</v>
      </c>
      <c r="N31" t="s" s="117">
        <v>166</v>
      </c>
      <c r="O31" t="s" s="82">
        <v>166</v>
      </c>
      <c r="P31" t="s" s="82">
        <v>166</v>
      </c>
      <c r="Q31" t="s" s="82">
        <v>166</v>
      </c>
      <c r="R31" t="s" s="82">
        <v>166</v>
      </c>
      <c r="S31" t="s" s="82">
        <v>166</v>
      </c>
      <c r="T31" t="s" s="117">
        <v>166</v>
      </c>
      <c r="U31" t="s" s="82">
        <v>166</v>
      </c>
      <c r="V31" t="s" s="82">
        <v>166</v>
      </c>
      <c r="W31" t="s" s="82">
        <v>166</v>
      </c>
      <c r="X31" t="s" s="82">
        <v>166</v>
      </c>
      <c r="Y31" t="s" s="82">
        <v>166</v>
      </c>
      <c r="Z31" s="3"/>
      <c r="AA31" s="123"/>
      <c r="AB31" s="66">
        <v>4</v>
      </c>
      <c r="AC31" s="3"/>
      <c r="AD31" s="3"/>
      <c r="AE31" s="3"/>
      <c r="AF31" t="s" s="67">
        <v>229</v>
      </c>
      <c r="AG31" s="3"/>
      <c r="AH31" t="s" s="67">
        <v>230</v>
      </c>
      <c r="AI31" s="68"/>
      <c r="AJ31" s="3"/>
      <c r="AK31" s="7"/>
      <c r="AL31" s="71"/>
      <c r="AM31" s="71"/>
      <c r="AN31" s="79">
        <v>1.9</v>
      </c>
      <c r="AO31" s="79">
        <v>1</v>
      </c>
      <c r="AP31" s="79">
        <v>1.2</v>
      </c>
      <c r="AQ31" s="79">
        <v>2</v>
      </c>
      <c r="AR31" t="s" s="82">
        <v>115</v>
      </c>
      <c r="AS31" t="s" s="82">
        <v>116</v>
      </c>
      <c r="AT31" s="81"/>
      <c r="AU31" s="79">
        <v>0.8</v>
      </c>
      <c r="AV31" t="s" s="82">
        <v>231</v>
      </c>
      <c r="AW31" s="94">
        <v>0.175</v>
      </c>
      <c r="AX31" t="s" s="82">
        <v>232</v>
      </c>
      <c r="AY31" s="79">
        <v>2.5</v>
      </c>
      <c r="AZ31" s="122">
        <f>AL30</f>
        <v>1.5</v>
      </c>
      <c r="BA31" s="131">
        <v>1.2</v>
      </c>
      <c r="BB31" s="71"/>
      <c r="BC31" s="71"/>
      <c r="BD31" s="3"/>
      <c r="BE31" s="119"/>
    </row>
    <row r="32" ht="17" customHeight="1">
      <c r="A32" t="s" s="60">
        <v>233</v>
      </c>
      <c r="B32" s="94">
        <v>0.13</v>
      </c>
      <c r="C32" s="94">
        <v>0.13</v>
      </c>
      <c r="D32" s="94">
        <v>0.1</v>
      </c>
      <c r="E32" s="94">
        <v>0.2</v>
      </c>
      <c r="F32" s="94">
        <v>0.2</v>
      </c>
      <c r="G32" s="94">
        <v>0.1</v>
      </c>
      <c r="H32" s="94">
        <v>0.1</v>
      </c>
      <c r="I32" s="94">
        <v>0.15</v>
      </c>
      <c r="J32" t="s" s="82">
        <v>119</v>
      </c>
      <c r="K32" s="94">
        <v>0.1</v>
      </c>
      <c r="L32" t="s" s="82">
        <v>119</v>
      </c>
      <c r="M32" s="94">
        <v>0.05</v>
      </c>
      <c r="N32" s="98">
        <v>0.07000000000000001</v>
      </c>
      <c r="O32" s="94">
        <v>0.09</v>
      </c>
      <c r="P32" s="94">
        <v>0.1</v>
      </c>
      <c r="Q32" s="94">
        <v>0.12</v>
      </c>
      <c r="R32" s="94">
        <v>0.08</v>
      </c>
      <c r="S32" s="94">
        <v>0.13</v>
      </c>
      <c r="T32" s="98">
        <v>0.13</v>
      </c>
      <c r="U32" s="94">
        <v>0.13</v>
      </c>
      <c r="V32" s="94">
        <v>0.1</v>
      </c>
      <c r="W32" s="94">
        <v>0.37</v>
      </c>
      <c r="X32" s="84">
        <v>0.01</v>
      </c>
      <c r="Y32" s="94">
        <v>0.06</v>
      </c>
      <c r="Z32" t="s" s="64">
        <v>234</v>
      </c>
      <c r="AA32" s="132">
        <v>0.13</v>
      </c>
      <c r="AB32" s="126"/>
      <c r="AC32" s="3"/>
      <c r="AD32" s="3"/>
      <c r="AE32" s="3"/>
      <c r="AF32" t="s" s="67">
        <v>235</v>
      </c>
      <c r="AG32" s="3"/>
      <c r="AH32" t="s" s="67">
        <v>236</v>
      </c>
      <c r="AI32" s="68"/>
      <c r="AJ32" s="3"/>
      <c r="AK32" t="s" s="69">
        <f>Z32</f>
        <v>237</v>
      </c>
      <c r="AL32" s="122">
        <f>AA32</f>
        <v>0.13</v>
      </c>
      <c r="AM32" s="71"/>
      <c r="AN32" t="s" s="109">
        <v>238</v>
      </c>
      <c r="AO32" s="71"/>
      <c r="AP32" s="71"/>
      <c r="AQ32" s="71"/>
      <c r="AR32" s="71"/>
      <c r="AS32" s="71"/>
      <c r="AT32" s="71"/>
      <c r="AU32" s="71"/>
      <c r="AV32" s="84"/>
      <c r="AW32" s="71"/>
      <c r="AX32" s="71"/>
      <c r="AY32" s="71"/>
      <c r="AZ32" t="s" s="69">
        <f>AK32</f>
        <v>237</v>
      </c>
      <c r="BA32" s="126"/>
      <c r="BB32" s="71"/>
      <c r="BC32" s="71"/>
      <c r="BD32" s="3"/>
      <c r="BE32" s="119"/>
    </row>
    <row r="33" ht="17" customHeight="1">
      <c r="A33" s="93"/>
      <c r="B33" t="s" s="82">
        <v>166</v>
      </c>
      <c r="C33" t="s" s="82">
        <v>166</v>
      </c>
      <c r="D33" t="s" s="82">
        <v>166</v>
      </c>
      <c r="E33" t="s" s="82">
        <v>166</v>
      </c>
      <c r="F33" t="s" s="82">
        <v>166</v>
      </c>
      <c r="G33" t="s" s="82">
        <v>166</v>
      </c>
      <c r="H33" t="s" s="82">
        <v>166</v>
      </c>
      <c r="I33" t="s" s="82">
        <v>166</v>
      </c>
      <c r="J33" t="s" s="82">
        <v>166</v>
      </c>
      <c r="K33" t="s" s="82">
        <v>166</v>
      </c>
      <c r="L33" t="s" s="82">
        <v>166</v>
      </c>
      <c r="M33" t="s" s="82">
        <v>166</v>
      </c>
      <c r="N33" t="s" s="117">
        <v>166</v>
      </c>
      <c r="O33" t="s" s="82">
        <v>166</v>
      </c>
      <c r="P33" t="s" s="82">
        <v>166</v>
      </c>
      <c r="Q33" t="s" s="82">
        <v>166</v>
      </c>
      <c r="R33" t="s" s="82">
        <v>166</v>
      </c>
      <c r="S33" t="s" s="82">
        <v>166</v>
      </c>
      <c r="T33" t="s" s="117">
        <v>166</v>
      </c>
      <c r="U33" t="s" s="82">
        <v>166</v>
      </c>
      <c r="V33" t="s" s="82">
        <v>166</v>
      </c>
      <c r="W33" t="s" s="82">
        <v>166</v>
      </c>
      <c r="X33" t="s" s="82">
        <v>166</v>
      </c>
      <c r="Y33" t="s" s="82">
        <v>166</v>
      </c>
      <c r="Z33" s="28"/>
      <c r="AA33" s="123"/>
      <c r="AB33" s="133">
        <v>0.2</v>
      </c>
      <c r="AC33" s="3"/>
      <c r="AD33" s="3"/>
      <c r="AE33" s="3"/>
      <c r="AF33" t="s" s="67">
        <v>239</v>
      </c>
      <c r="AG33" s="3"/>
      <c r="AH33" t="s" s="78">
        <v>240</v>
      </c>
      <c r="AI33" s="3"/>
      <c r="AJ33" s="3"/>
      <c r="AK33" s="7"/>
      <c r="AL33" s="71"/>
      <c r="AM33" s="71"/>
      <c r="AN33" s="84">
        <v>0.13</v>
      </c>
      <c r="AO33" s="94">
        <v>0.11</v>
      </c>
      <c r="AP33" s="84">
        <v>0.13</v>
      </c>
      <c r="AQ33" s="84">
        <v>0.13</v>
      </c>
      <c r="AR33" t="s" s="82">
        <v>115</v>
      </c>
      <c r="AS33" t="s" s="82">
        <v>126</v>
      </c>
      <c r="AT33" s="81"/>
      <c r="AU33" s="94">
        <v>0.125</v>
      </c>
      <c r="AV33" t="s" s="82">
        <v>241</v>
      </c>
      <c r="AW33" s="94">
        <v>0.04</v>
      </c>
      <c r="AX33" s="7"/>
      <c r="AY33" s="94">
        <v>0.1</v>
      </c>
      <c r="AZ33" s="122">
        <f>AL32</f>
        <v>0.13</v>
      </c>
      <c r="BA33" s="126">
        <v>0.12</v>
      </c>
      <c r="BB33" s="71"/>
      <c r="BC33" s="71"/>
      <c r="BD33" s="3"/>
      <c r="BE33" s="119"/>
    </row>
    <row r="34" ht="17" customHeight="1">
      <c r="A34" t="s" s="60">
        <v>242</v>
      </c>
      <c r="B34" s="84">
        <v>0.3</v>
      </c>
      <c r="C34" s="84">
        <v>0.3</v>
      </c>
      <c r="D34" s="94">
        <v>0.15</v>
      </c>
      <c r="E34" s="94">
        <v>0.2</v>
      </c>
      <c r="F34" s="94">
        <v>0.17</v>
      </c>
      <c r="G34" s="94">
        <v>0.2</v>
      </c>
      <c r="H34" s="94">
        <v>0.26</v>
      </c>
      <c r="I34" s="94">
        <v>0.1</v>
      </c>
      <c r="J34" t="s" s="82">
        <v>119</v>
      </c>
      <c r="K34" s="94">
        <v>0.15</v>
      </c>
      <c r="L34" t="s" s="82">
        <v>119</v>
      </c>
      <c r="M34" s="94">
        <v>0.1</v>
      </c>
      <c r="N34" s="98">
        <v>0.28</v>
      </c>
      <c r="O34" s="84">
        <v>0.05</v>
      </c>
      <c r="P34" s="84">
        <v>0.2</v>
      </c>
      <c r="Q34" s="94">
        <v>0.15</v>
      </c>
      <c r="R34" s="94">
        <v>0.25</v>
      </c>
      <c r="S34" s="94">
        <v>0.2</v>
      </c>
      <c r="T34" s="129">
        <v>0.4</v>
      </c>
      <c r="U34" s="94">
        <v>0.3</v>
      </c>
      <c r="V34" s="101">
        <v>0.2</v>
      </c>
      <c r="W34" s="94">
        <v>21.5</v>
      </c>
      <c r="X34" s="84">
        <v>0.3</v>
      </c>
      <c r="Y34" s="94">
        <v>0.06</v>
      </c>
      <c r="Z34" t="s" s="64">
        <v>243</v>
      </c>
      <c r="AA34" s="130">
        <v>0.4</v>
      </c>
      <c r="AB34" s="126"/>
      <c r="AC34" s="3"/>
      <c r="AD34" s="3"/>
      <c r="AE34" t="s" s="78">
        <v>28</v>
      </c>
      <c r="AF34" t="s" s="67">
        <v>244</v>
      </c>
      <c r="AG34" s="3"/>
      <c r="AH34" t="s" s="78">
        <v>245</v>
      </c>
      <c r="AI34" s="3"/>
      <c r="AJ34" s="3"/>
      <c r="AK34" t="s" s="69">
        <f>Z34</f>
        <v>246</v>
      </c>
      <c r="AL34" s="122">
        <f>AA34</f>
        <v>0.4</v>
      </c>
      <c r="AM34" s="71"/>
      <c r="AN34" t="s" s="109">
        <v>247</v>
      </c>
      <c r="AO34" s="71"/>
      <c r="AP34" s="71"/>
      <c r="AQ34" s="71"/>
      <c r="AR34" s="71"/>
      <c r="AS34" s="71"/>
      <c r="AT34" t="s" s="92">
        <v>110</v>
      </c>
      <c r="AU34" s="71"/>
      <c r="AV34" s="84"/>
      <c r="AW34" s="71"/>
      <c r="AX34" s="71"/>
      <c r="AY34" s="71"/>
      <c r="AZ34" t="s" s="69">
        <f>AK34</f>
        <v>246</v>
      </c>
      <c r="BA34" s="126"/>
      <c r="BB34" s="71"/>
      <c r="BC34" s="71"/>
      <c r="BD34" s="3"/>
      <c r="BE34" s="119"/>
    </row>
    <row r="35" ht="17" customHeight="1">
      <c r="A35" s="93"/>
      <c r="B35" t="s" s="82">
        <v>166</v>
      </c>
      <c r="C35" t="s" s="82">
        <v>166</v>
      </c>
      <c r="D35" t="s" s="82">
        <v>166</v>
      </c>
      <c r="E35" t="s" s="82">
        <v>166</v>
      </c>
      <c r="F35" t="s" s="82">
        <v>166</v>
      </c>
      <c r="G35" t="s" s="82">
        <v>166</v>
      </c>
      <c r="H35" t="s" s="82">
        <v>166</v>
      </c>
      <c r="I35" t="s" s="82">
        <v>166</v>
      </c>
      <c r="J35" t="s" s="82">
        <v>166</v>
      </c>
      <c r="K35" t="s" s="82">
        <v>166</v>
      </c>
      <c r="L35" t="s" s="82">
        <v>166</v>
      </c>
      <c r="M35" t="s" s="82">
        <v>166</v>
      </c>
      <c r="N35" t="s" s="117">
        <v>166</v>
      </c>
      <c r="O35" t="s" s="82">
        <v>166</v>
      </c>
      <c r="P35" t="s" s="82">
        <v>166</v>
      </c>
      <c r="Q35" t="s" s="82">
        <v>166</v>
      </c>
      <c r="R35" t="s" s="82">
        <v>166</v>
      </c>
      <c r="S35" t="s" s="82">
        <v>166</v>
      </c>
      <c r="T35" t="s" s="117">
        <v>166</v>
      </c>
      <c r="U35" t="s" s="82">
        <v>166</v>
      </c>
      <c r="V35" t="s" s="82">
        <v>166</v>
      </c>
      <c r="W35" t="s" s="82">
        <v>166</v>
      </c>
      <c r="X35" t="s" s="82">
        <v>166</v>
      </c>
      <c r="Y35" t="s" s="82">
        <v>166</v>
      </c>
      <c r="Z35" s="3"/>
      <c r="AA35" s="123"/>
      <c r="AB35" s="134">
        <v>0.05</v>
      </c>
      <c r="AC35" s="3"/>
      <c r="AD35" s="3"/>
      <c r="AE35" s="3"/>
      <c r="AF35" t="s" s="67">
        <v>248</v>
      </c>
      <c r="AG35" s="3"/>
      <c r="AH35" t="s" s="78">
        <v>249</v>
      </c>
      <c r="AI35" s="3"/>
      <c r="AJ35" s="3"/>
      <c r="AK35" s="7"/>
      <c r="AL35" s="71"/>
      <c r="AM35" s="71"/>
      <c r="AN35" s="84">
        <v>0.17</v>
      </c>
      <c r="AO35" s="84">
        <v>0.21</v>
      </c>
      <c r="AP35" s="84">
        <v>0.22</v>
      </c>
      <c r="AQ35" s="84">
        <v>0.18</v>
      </c>
      <c r="AR35" t="s" s="82">
        <v>126</v>
      </c>
      <c r="AS35" t="s" s="82">
        <v>115</v>
      </c>
      <c r="AT35" s="71"/>
      <c r="AU35" t="s" s="82">
        <v>250</v>
      </c>
      <c r="AV35" t="s" s="82">
        <v>251</v>
      </c>
      <c r="AW35" s="94">
        <v>0.03</v>
      </c>
      <c r="AX35" s="84">
        <v>0.3</v>
      </c>
      <c r="AY35" s="84">
        <v>0.3</v>
      </c>
      <c r="AZ35" s="122">
        <f>AL34</f>
        <v>0.4</v>
      </c>
      <c r="BA35" s="135">
        <v>0.3</v>
      </c>
      <c r="BB35" s="71"/>
      <c r="BC35" s="71"/>
      <c r="BD35" s="3"/>
      <c r="BE35" s="119"/>
    </row>
    <row r="36" ht="17" customHeight="1">
      <c r="A36" s="93"/>
      <c r="B36" s="84"/>
      <c r="C36" s="84"/>
      <c r="D36" s="94"/>
      <c r="E36" s="94"/>
      <c r="F36" s="94"/>
      <c r="G36" s="94"/>
      <c r="H36" s="94"/>
      <c r="I36" s="94"/>
      <c r="J36" s="94"/>
      <c r="K36" s="94"/>
      <c r="L36" s="94"/>
      <c r="M36" s="94"/>
      <c r="N36" s="98"/>
      <c r="O36" s="84"/>
      <c r="P36" s="94"/>
      <c r="Q36" s="94"/>
      <c r="R36" s="94"/>
      <c r="S36" s="94"/>
      <c r="T36" s="129"/>
      <c r="U36" s="94"/>
      <c r="V36" s="94"/>
      <c r="W36" s="94"/>
      <c r="X36" s="94"/>
      <c r="Y36" s="94"/>
      <c r="Z36" t="s" s="64">
        <v>252</v>
      </c>
      <c r="AA36" t="s" s="136">
        <v>253</v>
      </c>
      <c r="AB36" s="126"/>
      <c r="AC36" s="3"/>
      <c r="AD36" s="3"/>
      <c r="AE36" s="3"/>
      <c r="AF36" t="s" s="67">
        <v>254</v>
      </c>
      <c r="AG36" s="3"/>
      <c r="AH36" t="s" s="67">
        <v>255</v>
      </c>
      <c r="AI36" s="32"/>
      <c r="AJ36" t="s" s="78">
        <v>256</v>
      </c>
      <c r="AK36" t="s" s="69">
        <f>Z36</f>
        <v>257</v>
      </c>
      <c r="AL36" t="s" s="137">
        <f>AA36</f>
        <v>258</v>
      </c>
      <c r="AM36" s="71"/>
      <c r="AN36" t="s" s="109">
        <v>259</v>
      </c>
      <c r="AO36" s="71"/>
      <c r="AP36" s="71"/>
      <c r="AQ36" s="71"/>
      <c r="AR36" s="94"/>
      <c r="AS36" s="94"/>
      <c r="AT36" s="81"/>
      <c r="AU36" s="79"/>
      <c r="AV36" s="79"/>
      <c r="AW36" s="94"/>
      <c r="AX36" s="84"/>
      <c r="AY36" s="84"/>
      <c r="AZ36" t="s" s="69">
        <f>AK36</f>
        <v>257</v>
      </c>
      <c r="BA36" t="s" s="138">
        <v>260</v>
      </c>
      <c r="BB36" s="71"/>
      <c r="BC36" s="71"/>
      <c r="BD36" s="3"/>
      <c r="BE36" s="119"/>
    </row>
    <row r="37" ht="17" customHeight="1">
      <c r="A37" s="93"/>
      <c r="B37" s="84"/>
      <c r="C37" s="84"/>
      <c r="D37" s="139">
        <v>8</v>
      </c>
      <c r="E37" s="139">
        <f>D37*C16</f>
        <v>0.0194</v>
      </c>
      <c r="F37" s="139">
        <f>E37*1000</f>
        <v>19.4</v>
      </c>
      <c r="G37" s="139">
        <f>D37*C16</f>
        <v>0.0194</v>
      </c>
      <c r="H37" s="94"/>
      <c r="I37" s="94"/>
      <c r="J37" s="94"/>
      <c r="K37" s="94"/>
      <c r="L37" s="94"/>
      <c r="M37" s="94"/>
      <c r="N37" s="94"/>
      <c r="O37" s="84"/>
      <c r="P37" s="94"/>
      <c r="Q37" s="94"/>
      <c r="R37" s="94"/>
      <c r="S37" s="94"/>
      <c r="T37" s="84"/>
      <c r="U37" s="94"/>
      <c r="V37" s="94"/>
      <c r="W37" s="94"/>
      <c r="X37" s="94"/>
      <c r="Y37" s="83">
        <v>72</v>
      </c>
      <c r="Z37" t="s" s="64">
        <v>261</v>
      </c>
      <c r="AA37" t="s" s="140">
        <v>260</v>
      </c>
      <c r="AB37" s="141">
        <v>0.02</v>
      </c>
      <c r="AC37" s="20"/>
      <c r="AD37" s="28"/>
      <c r="AE37" s="28"/>
      <c r="AF37" t="s" s="67">
        <v>262</v>
      </c>
      <c r="AG37" s="7"/>
      <c r="AH37" t="s" s="67">
        <v>263</v>
      </c>
      <c r="AI37" s="7"/>
      <c r="AJ37" s="3"/>
      <c r="AK37" t="s" s="69">
        <f>Z37</f>
        <v>264</v>
      </c>
      <c r="AL37" t="s" s="138">
        <f>AA37</f>
        <v>265</v>
      </c>
      <c r="AM37" s="71"/>
      <c r="AN37" t="s" s="109">
        <v>266</v>
      </c>
      <c r="AO37" s="71"/>
      <c r="AP37" s="71"/>
      <c r="AQ37" s="71"/>
      <c r="AR37" s="94"/>
      <c r="AS37" s="94"/>
      <c r="AT37" s="81"/>
      <c r="AU37" s="79"/>
      <c r="AV37" s="79"/>
      <c r="AW37" s="94"/>
      <c r="AX37" s="84"/>
      <c r="AY37" s="84"/>
      <c r="AZ37" t="s" s="69">
        <f>AK37</f>
        <v>264</v>
      </c>
      <c r="BA37" t="s" s="138">
        <v>267</v>
      </c>
      <c r="BB37" s="71"/>
      <c r="BC37" s="71"/>
      <c r="BD37" s="3"/>
      <c r="BE37" s="119"/>
    </row>
    <row r="38" ht="17" customHeight="1">
      <c r="A38" t="s" s="60">
        <v>268</v>
      </c>
      <c r="B38" t="s" s="82">
        <v>260</v>
      </c>
      <c r="C38" t="s" s="82">
        <v>260</v>
      </c>
      <c r="D38" t="s" s="60">
        <v>269</v>
      </c>
      <c r="E38" s="94"/>
      <c r="F38" s="142"/>
      <c r="G38" s="142"/>
      <c r="H38" s="84"/>
      <c r="I38" s="142"/>
      <c r="J38" s="94"/>
      <c r="K38" s="84"/>
      <c r="L38" t="s" s="52">
        <f>L4</f>
        <v>270</v>
      </c>
      <c r="M38" t="s" s="52">
        <f>M4</f>
        <v>270</v>
      </c>
      <c r="N38" t="s" s="24">
        <v>271</v>
      </c>
      <c r="O38" s="81"/>
      <c r="P38" s="84"/>
      <c r="Q38" s="84"/>
      <c r="R38" s="94"/>
      <c r="S38" s="84"/>
      <c r="T38" s="83"/>
      <c r="U38" s="84"/>
      <c r="V38" s="84"/>
      <c r="W38" s="84">
        <v>64</v>
      </c>
      <c r="X38" s="84"/>
      <c r="Y38" t="s" s="82">
        <v>166</v>
      </c>
      <c r="Z38" t="s" s="64">
        <v>272</v>
      </c>
      <c r="AA38" t="s" s="140">
        <v>273</v>
      </c>
      <c r="AB38" s="126"/>
      <c r="AC38" s="28"/>
      <c r="AD38" s="28"/>
      <c r="AE38" s="3"/>
      <c r="AF38" t="s" s="67">
        <v>274</v>
      </c>
      <c r="AG38" s="7"/>
      <c r="AH38" t="s" s="78">
        <v>275</v>
      </c>
      <c r="AI38" s="39"/>
      <c r="AJ38" s="3"/>
      <c r="AK38" t="s" s="69">
        <f>Z38</f>
        <v>276</v>
      </c>
      <c r="AL38" t="s" s="138">
        <f>AA38</f>
        <v>277</v>
      </c>
      <c r="AM38" s="7"/>
      <c r="AN38" t="s" s="31">
        <v>278</v>
      </c>
      <c r="AO38" s="83"/>
      <c r="AP38" s="83"/>
      <c r="AQ38" s="83"/>
      <c r="AR38" s="94"/>
      <c r="AS38" s="94"/>
      <c r="AT38" s="9"/>
      <c r="AU38" s="8"/>
      <c r="AV38" s="7"/>
      <c r="AW38" s="7"/>
      <c r="AX38" s="8"/>
      <c r="AY38" s="21"/>
      <c r="AZ38" s="28"/>
      <c r="BA38" s="3"/>
      <c r="BB38" s="3"/>
      <c r="BC38" s="3"/>
      <c r="BD38" s="3"/>
      <c r="BE38" s="7"/>
    </row>
    <row r="39" ht="17" customHeight="1">
      <c r="A39" s="32"/>
      <c r="B39" s="8"/>
      <c r="C39" s="8"/>
      <c r="D39" t="s" s="143">
        <f>D4</f>
        <v>279</v>
      </c>
      <c r="E39" t="s" s="143">
        <f>E4</f>
        <v>280</v>
      </c>
      <c r="F39" t="s" s="143">
        <f>F4</f>
        <v>280</v>
      </c>
      <c r="G39" t="s" s="143">
        <f>G4</f>
        <v>281</v>
      </c>
      <c r="H39" t="s" s="143">
        <f>H3</f>
        <v>282</v>
      </c>
      <c r="I39" s="144"/>
      <c r="J39" t="s" s="143">
        <f>J4</f>
        <v>283</v>
      </c>
      <c r="K39" s="144"/>
      <c r="L39" t="s" s="143">
        <f>L5</f>
        <v>284</v>
      </c>
      <c r="M39" t="s" s="143">
        <f>M5</f>
        <v>284</v>
      </c>
      <c r="N39" t="s" s="143">
        <f>N5</f>
        <v>284</v>
      </c>
      <c r="O39" t="s" s="143">
        <f>O5</f>
        <v>285</v>
      </c>
      <c r="P39" t="s" s="143">
        <f>P4</f>
        <v>286</v>
      </c>
      <c r="Q39" t="s" s="143">
        <f>Q4</f>
        <v>287</v>
      </c>
      <c r="R39" t="s" s="143">
        <f>R4</f>
        <v>288</v>
      </c>
      <c r="S39" t="s" s="143">
        <f>S4</f>
        <v>289</v>
      </c>
      <c r="T39" t="s" s="143">
        <f>T4</f>
        <v>290</v>
      </c>
      <c r="U39" t="s" s="143">
        <f>U4</f>
        <v>291</v>
      </c>
      <c r="V39" s="8"/>
      <c r="W39" t="s" s="143">
        <f>W4</f>
        <v>292</v>
      </c>
      <c r="X39" t="s" s="143">
        <f>X4</f>
        <v>293</v>
      </c>
      <c r="Y39" t="s" s="143">
        <f>Y4</f>
        <v>294</v>
      </c>
      <c r="Z39" t="s" s="14">
        <v>295</v>
      </c>
      <c r="AA39" t="s" s="67">
        <v>296</v>
      </c>
      <c r="AB39" s="3"/>
      <c r="AC39" s="3"/>
      <c r="AD39" s="3"/>
      <c r="AE39" s="3"/>
      <c r="AF39" s="7"/>
      <c r="AG39" s="3"/>
      <c r="AH39" s="3"/>
      <c r="AI39" s="3"/>
      <c r="AJ39" s="3"/>
      <c r="AK39" s="3"/>
      <c r="AL39" s="32"/>
      <c r="AM39" s="32"/>
      <c r="AN39" s="39"/>
      <c r="AO39" s="84"/>
      <c r="AP39" s="7"/>
      <c r="AQ39" s="7"/>
      <c r="AR39" s="94"/>
      <c r="AS39" s="94"/>
      <c r="AT39" s="9"/>
      <c r="AU39" s="8"/>
      <c r="AV39" t="s" s="78">
        <v>297</v>
      </c>
      <c r="AW39" s="3"/>
      <c r="AX39" s="8"/>
      <c r="AY39" s="21"/>
      <c r="AZ39" s="3"/>
      <c r="BA39" s="3"/>
      <c r="BB39" s="3"/>
      <c r="BC39" s="3"/>
      <c r="BD39" s="3"/>
      <c r="BE39" s="7"/>
    </row>
    <row r="40" ht="16" customHeight="1">
      <c r="A40" s="145"/>
      <c r="B40" t="s" s="146">
        <f>B4</f>
        <v>298</v>
      </c>
      <c r="C40" t="s" s="147">
        <f>C4</f>
        <v>299</v>
      </c>
      <c r="D40" t="s" s="143">
        <f>D5</f>
        <v>300</v>
      </c>
      <c r="E40" t="s" s="143">
        <f>E5</f>
        <v>301</v>
      </c>
      <c r="F40" t="s" s="143">
        <f>F5</f>
        <v>302</v>
      </c>
      <c r="G40" t="s" s="143">
        <f>G5</f>
        <v>303</v>
      </c>
      <c r="H40" t="s" s="143">
        <f>H5</f>
        <v>304</v>
      </c>
      <c r="I40" t="s" s="143">
        <f>I5</f>
        <v>305</v>
      </c>
      <c r="J40" t="s" s="143">
        <f>J5</f>
        <v>306</v>
      </c>
      <c r="K40" s="148"/>
      <c r="L40" s="144">
        <f>L2</f>
        <v>0</v>
      </c>
      <c r="M40" t="s" s="143">
        <f>M3</f>
        <v>307</v>
      </c>
      <c r="N40" t="s" s="149">
        <f>N3</f>
        <v>308</v>
      </c>
      <c r="O40" s="148"/>
      <c r="P40" t="s" s="143">
        <f>P5</f>
        <v>309</v>
      </c>
      <c r="Q40" t="s" s="143">
        <f>Q5</f>
        <v>310</v>
      </c>
      <c r="R40" t="s" s="143">
        <f>R5</f>
        <v>311</v>
      </c>
      <c r="S40" t="s" s="143">
        <f>S5</f>
        <v>312</v>
      </c>
      <c r="T40" t="s" s="143">
        <f>T5</f>
        <v>313</v>
      </c>
      <c r="U40" t="s" s="143">
        <f>U5</f>
        <v>314</v>
      </c>
      <c r="V40" t="s" s="143">
        <f>V5</f>
        <v>315</v>
      </c>
      <c r="W40" t="s" s="143">
        <f>W5</f>
        <v>316</v>
      </c>
      <c r="X40" t="s" s="143">
        <f>X5</f>
        <v>317</v>
      </c>
      <c r="Y40" t="s" s="143">
        <f>Y5</f>
        <v>318</v>
      </c>
      <c r="Z40" t="s" s="47">
        <v>319</v>
      </c>
      <c r="AA40" s="3"/>
      <c r="AB40" s="3"/>
      <c r="AC40" s="3"/>
      <c r="AD40" s="150"/>
      <c r="AE40" s="8"/>
      <c r="AF40" s="32"/>
      <c r="AG40" s="32"/>
      <c r="AH40" s="3"/>
      <c r="AI40" s="3"/>
      <c r="AJ40" s="32"/>
      <c r="AK40" s="32"/>
      <c r="AL40" s="7"/>
      <c r="AM40" s="7"/>
      <c r="AN40" s="7"/>
      <c r="AO40" s="7"/>
      <c r="AP40" s="7"/>
      <c r="AQ40" s="7"/>
      <c r="AR40" s="3"/>
      <c r="AS40" s="3"/>
      <c r="AT40" s="9"/>
      <c r="AU40" s="8"/>
      <c r="AV40" t="s" s="78">
        <v>320</v>
      </c>
      <c r="AW40" s="3"/>
      <c r="AX40" s="8"/>
      <c r="AY40" s="3"/>
      <c r="AZ40" s="3"/>
      <c r="BA40" s="3"/>
      <c r="BB40" s="3"/>
      <c r="BC40" s="3"/>
      <c r="BD40" s="3"/>
      <c r="BE40" s="119"/>
    </row>
    <row r="41" ht="17" customHeight="1">
      <c r="A41" s="7"/>
      <c r="B41" t="s" s="151">
        <f>B5</f>
        <v>321</v>
      </c>
      <c r="C41" s="3"/>
      <c r="D41" s="3"/>
      <c r="E41" s="20"/>
      <c r="F41" s="3"/>
      <c r="G41" s="3"/>
      <c r="H41" s="3"/>
      <c r="I41" s="3"/>
      <c r="J41" s="3"/>
      <c r="K41" s="3"/>
      <c r="L41" s="32"/>
      <c r="M41" s="9"/>
      <c r="N41" s="87"/>
      <c r="O41" s="8"/>
      <c r="P41" s="9"/>
      <c r="Q41" s="9"/>
      <c r="R41" s="9"/>
      <c r="S41" s="8"/>
      <c r="T41" s="34"/>
      <c r="U41" s="8"/>
      <c r="V41" s="8"/>
      <c r="W41" s="8"/>
      <c r="X41" s="7"/>
      <c r="Y41" s="7"/>
      <c r="Z41" t="s" s="47">
        <v>322</v>
      </c>
      <c r="AA41" s="3"/>
      <c r="AB41" s="3"/>
      <c r="AC41" s="3"/>
      <c r="AD41" s="3"/>
      <c r="AE41" s="3"/>
      <c r="AF41" s="3"/>
      <c r="AG41" s="32"/>
      <c r="AH41" s="7"/>
      <c r="AI41" s="7"/>
      <c r="AJ41" s="32"/>
      <c r="AK41" s="6"/>
      <c r="AL41" s="36"/>
      <c r="AM41" s="36"/>
      <c r="AN41" s="8"/>
      <c r="AO41" s="7"/>
      <c r="AP41" s="7"/>
      <c r="AQ41" s="7"/>
      <c r="AR41" s="3"/>
      <c r="AS41" s="3"/>
      <c r="AT41" s="9"/>
      <c r="AU41" s="8"/>
      <c r="AV41" t="s" s="78">
        <v>323</v>
      </c>
      <c r="AW41" s="3"/>
      <c r="AX41" s="8"/>
      <c r="AY41" s="3"/>
      <c r="AZ41" s="3"/>
      <c r="BA41" s="3"/>
      <c r="BB41" s="3"/>
      <c r="BC41" s="3"/>
      <c r="BD41" s="3"/>
      <c r="BE41" s="7"/>
    </row>
    <row r="42" ht="17" customHeight="1">
      <c r="A42" s="32"/>
      <c r="B42" s="3"/>
      <c r="C42" t="s" s="30">
        <v>324</v>
      </c>
      <c r="D42" s="3"/>
      <c r="E42" s="20"/>
      <c r="F42" s="3"/>
      <c r="G42" s="3"/>
      <c r="H42" s="3"/>
      <c r="I42" s="3"/>
      <c r="J42" s="3"/>
      <c r="K42" s="42"/>
      <c r="L42" s="8"/>
      <c r="M42" s="3"/>
      <c r="N42" s="8"/>
      <c r="O42" s="9"/>
      <c r="P42" s="9"/>
      <c r="Q42" s="9"/>
      <c r="R42" s="8"/>
      <c r="S42" s="7"/>
      <c r="T42" s="8"/>
      <c r="U42" s="8"/>
      <c r="V42" s="8"/>
      <c r="W42" s="8"/>
      <c r="X42" s="152"/>
      <c r="Y42" s="7"/>
      <c r="Z42" t="s" s="47">
        <v>325</v>
      </c>
      <c r="AA42" s="3"/>
      <c r="AB42" s="3"/>
      <c r="AC42" s="3"/>
      <c r="AD42" s="3"/>
      <c r="AE42" s="3"/>
      <c r="AF42" s="3"/>
      <c r="AG42" s="32"/>
      <c r="AH42" s="7"/>
      <c r="AI42" s="7"/>
      <c r="AJ42" s="32"/>
      <c r="AK42" s="36"/>
      <c r="AL42" s="49"/>
      <c r="AM42" s="49"/>
      <c r="AN42" s="8"/>
      <c r="AO42" s="7"/>
      <c r="AP42" s="7"/>
      <c r="AQ42" s="7"/>
      <c r="AR42" s="3"/>
      <c r="AS42" s="3"/>
      <c r="AT42" s="9"/>
      <c r="AU42" s="8"/>
      <c r="AV42" t="s" s="78">
        <v>326</v>
      </c>
      <c r="AW42" s="3"/>
      <c r="AX42" s="8"/>
      <c r="AY42" s="3"/>
      <c r="AZ42" s="3"/>
      <c r="BA42" s="3"/>
      <c r="BB42" s="3"/>
      <c r="BC42" s="3"/>
      <c r="BD42" s="3"/>
      <c r="BE42" s="7"/>
    </row>
    <row r="43" ht="17.45" customHeight="1">
      <c r="A43" s="32"/>
      <c r="B43" s="3"/>
      <c r="C43" s="7"/>
      <c r="D43" s="3"/>
      <c r="E43" s="20"/>
      <c r="F43" s="3"/>
      <c r="G43" s="7"/>
      <c r="H43" s="3"/>
      <c r="I43" s="153"/>
      <c r="J43" s="153"/>
      <c r="K43" s="154"/>
      <c r="L43" s="154"/>
      <c r="M43" s="3"/>
      <c r="N43" s="8"/>
      <c r="O43" s="9"/>
      <c r="P43" s="9"/>
      <c r="Q43" s="9"/>
      <c r="R43" s="8"/>
      <c r="S43" s="7"/>
      <c r="T43" s="8"/>
      <c r="U43" s="8"/>
      <c r="V43" s="8"/>
      <c r="W43" s="8"/>
      <c r="X43" s="152"/>
      <c r="Y43" s="8"/>
      <c r="Z43" t="s" s="47">
        <v>327</v>
      </c>
      <c r="AA43" s="3"/>
      <c r="AB43" s="3"/>
      <c r="AC43" s="3"/>
      <c r="AD43" s="3"/>
      <c r="AE43" s="3"/>
      <c r="AF43" s="3"/>
      <c r="AG43" s="7"/>
      <c r="AH43" s="7"/>
      <c r="AI43" s="3"/>
      <c r="AJ43" s="3"/>
      <c r="AK43" s="7"/>
      <c r="AL43" s="49"/>
      <c r="AM43" s="49"/>
      <c r="AN43" s="8"/>
      <c r="AO43" s="7"/>
      <c r="AP43" s="7"/>
      <c r="AQ43" s="7"/>
      <c r="AR43" s="3"/>
      <c r="AS43" s="3"/>
      <c r="AT43" s="9"/>
      <c r="AU43" s="8"/>
      <c r="AV43" t="s" s="78">
        <v>328</v>
      </c>
      <c r="AW43" s="3"/>
      <c r="AX43" s="8"/>
      <c r="AY43" s="3"/>
      <c r="AZ43" s="3"/>
      <c r="BA43" s="3"/>
      <c r="BB43" s="3"/>
      <c r="BC43" s="3"/>
      <c r="BD43" s="3"/>
      <c r="BE43" s="7"/>
    </row>
    <row r="44" ht="17" customHeight="1">
      <c r="A44" s="3"/>
      <c r="B44" s="3"/>
      <c r="C44" s="7"/>
      <c r="D44" s="3"/>
      <c r="E44" s="3"/>
      <c r="F44" s="3"/>
      <c r="G44" s="7"/>
      <c r="H44" t="s" s="78">
        <v>329</v>
      </c>
      <c r="I44" s="155"/>
      <c r="J44" s="155"/>
      <c r="K44" s="153"/>
      <c r="L44" s="154"/>
      <c r="M44" s="3"/>
      <c r="N44" s="3"/>
      <c r="O44" s="3"/>
      <c r="P44" s="3"/>
      <c r="Q44" s="3"/>
      <c r="R44" s="3"/>
      <c r="S44" s="7"/>
      <c r="T44" s="3"/>
      <c r="U44" s="3"/>
      <c r="V44" s="3"/>
      <c r="W44" s="3"/>
      <c r="X44" s="8"/>
      <c r="Y44" s="8"/>
      <c r="Z44" t="s" s="47">
        <v>330</v>
      </c>
      <c r="AA44" s="3"/>
      <c r="AB44" s="3"/>
      <c r="AC44" s="3"/>
      <c r="AD44" s="3"/>
      <c r="AE44" s="3"/>
      <c r="AF44" s="3"/>
      <c r="AG44" s="3"/>
      <c r="AH44" t="s" s="156">
        <v>331</v>
      </c>
      <c r="AI44" s="7"/>
      <c r="AJ44" s="7"/>
      <c r="AK44" s="7"/>
      <c r="AL44" s="7"/>
      <c r="AM44" s="7"/>
      <c r="AN44" s="39"/>
      <c r="AO44" s="8"/>
      <c r="AP44" s="8"/>
      <c r="AQ44" s="8"/>
      <c r="AR44" s="3"/>
      <c r="AS44" s="3"/>
      <c r="AT44" s="9"/>
      <c r="AU44" s="8"/>
      <c r="AV44" t="s" s="78">
        <v>332</v>
      </c>
      <c r="AW44" t="s" s="78">
        <v>333</v>
      </c>
      <c r="AX44" s="8"/>
      <c r="AY44" s="3"/>
      <c r="AZ44" s="3"/>
      <c r="BA44" s="3"/>
      <c r="BB44" s="3"/>
      <c r="BC44" s="3"/>
      <c r="BD44" s="3"/>
      <c r="BE44" s="7"/>
    </row>
    <row r="45" ht="17" customHeight="1">
      <c r="A45" t="s" s="52">
        <v>334</v>
      </c>
      <c r="B45" s="3"/>
      <c r="C45" s="7"/>
      <c r="D45" s="3"/>
      <c r="E45" s="3"/>
      <c r="F45" s="3"/>
      <c r="G45" s="7"/>
      <c r="H45" s="3"/>
      <c r="I45" s="153"/>
      <c r="J45" s="153"/>
      <c r="K45" s="154"/>
      <c r="L45" s="154"/>
      <c r="M45" s="3"/>
      <c r="N45" s="3"/>
      <c r="O45" s="3"/>
      <c r="P45" s="3"/>
      <c r="Q45" s="3"/>
      <c r="R45" s="3"/>
      <c r="S45" s="7"/>
      <c r="T45" s="3"/>
      <c r="U45" s="3"/>
      <c r="V45" s="3"/>
      <c r="W45" s="3"/>
      <c r="X45" s="8"/>
      <c r="Y45" s="7"/>
      <c r="Z45" t="s" s="47">
        <v>335</v>
      </c>
      <c r="AA45" s="3"/>
      <c r="AB45" s="3"/>
      <c r="AC45" s="3"/>
      <c r="AD45" s="3"/>
      <c r="AE45" s="3"/>
      <c r="AF45" s="3"/>
      <c r="AG45" t="s" s="38">
        <v>336</v>
      </c>
      <c r="AH45" s="7"/>
      <c r="AI45" s="7"/>
      <c r="AJ45" s="7"/>
      <c r="AK45" s="32"/>
      <c r="AL45" s="20"/>
      <c r="AM45" s="20"/>
      <c r="AN45" s="8"/>
      <c r="AO45" s="3"/>
      <c r="AP45" s="8"/>
      <c r="AQ45" s="8"/>
      <c r="AR45" s="3"/>
      <c r="AS45" s="157"/>
      <c r="AT45" s="9"/>
      <c r="AU45" s="8"/>
      <c r="AV45" t="s" s="78">
        <v>337</v>
      </c>
      <c r="AW45" t="s" s="78">
        <v>338</v>
      </c>
      <c r="AX45" s="8"/>
      <c r="AY45" s="3"/>
      <c r="AZ45" s="3"/>
      <c r="BA45" s="3"/>
      <c r="BB45" s="3"/>
      <c r="BC45" s="3"/>
      <c r="BD45" s="3"/>
      <c r="BE45" s="7"/>
    </row>
    <row r="46" ht="17" customHeight="1">
      <c r="A46" t="s" s="52">
        <v>339</v>
      </c>
      <c r="B46" s="3"/>
      <c r="C46" s="7"/>
      <c r="D46" s="3"/>
      <c r="E46" s="3"/>
      <c r="F46" s="3"/>
      <c r="G46" s="7"/>
      <c r="H46" s="3"/>
      <c r="I46" s="155"/>
      <c r="J46" s="153"/>
      <c r="K46" s="153"/>
      <c r="L46" s="154"/>
      <c r="M46" s="8"/>
      <c r="N46" s="8"/>
      <c r="O46" s="9"/>
      <c r="P46" s="8"/>
      <c r="Q46" s="8"/>
      <c r="R46" s="8"/>
      <c r="S46" s="7"/>
      <c r="T46" s="8"/>
      <c r="U46" s="8"/>
      <c r="V46" s="8"/>
      <c r="W46" s="8"/>
      <c r="X46" s="8"/>
      <c r="Y46" s="8"/>
      <c r="Z46" t="s" s="47">
        <v>340</v>
      </c>
      <c r="AA46" s="3"/>
      <c r="AB46" s="3"/>
      <c r="AC46" s="3"/>
      <c r="AD46" s="3"/>
      <c r="AE46" s="3"/>
      <c r="AF46" s="3"/>
      <c r="AG46" t="s" s="38">
        <v>341</v>
      </c>
      <c r="AH46" s="7"/>
      <c r="AI46" s="7"/>
      <c r="AJ46" s="39"/>
      <c r="AK46" s="32"/>
      <c r="AL46" s="49"/>
      <c r="AM46" s="49"/>
      <c r="AN46" s="8"/>
      <c r="AO46" s="3"/>
      <c r="AP46" s="8"/>
      <c r="AQ46" s="3"/>
      <c r="AR46" s="3"/>
      <c r="AS46" s="3"/>
      <c r="AT46" s="9"/>
      <c r="AU46" s="8"/>
      <c r="AV46" t="s" s="78">
        <v>342</v>
      </c>
      <c r="AW46" t="s" s="78">
        <v>343</v>
      </c>
      <c r="AX46" s="8"/>
      <c r="AY46" s="3"/>
      <c r="AZ46" s="3"/>
      <c r="BA46" s="3"/>
      <c r="BB46" s="3"/>
      <c r="BC46" s="3"/>
      <c r="BD46" s="3"/>
      <c r="BE46" s="7"/>
    </row>
    <row r="47" ht="17" customHeight="1">
      <c r="A47" t="s" s="52">
        <v>344</v>
      </c>
      <c r="B47" s="3"/>
      <c r="C47" s="7"/>
      <c r="D47" s="3"/>
      <c r="E47" s="3"/>
      <c r="F47" s="3"/>
      <c r="G47" s="7"/>
      <c r="H47" s="3"/>
      <c r="I47" s="153"/>
      <c r="J47" s="153"/>
      <c r="K47" s="158"/>
      <c r="L47" s="158"/>
      <c r="M47" s="3"/>
      <c r="N47" s="3"/>
      <c r="O47" s="3"/>
      <c r="P47" s="3"/>
      <c r="Q47" s="3"/>
      <c r="R47" s="3"/>
      <c r="S47" s="7"/>
      <c r="T47" s="3"/>
      <c r="U47" s="3"/>
      <c r="V47" s="3"/>
      <c r="W47" s="3"/>
      <c r="X47" s="3"/>
      <c r="Y47" s="3"/>
      <c r="Z47" t="s" s="60">
        <v>345</v>
      </c>
      <c r="AA47" s="3"/>
      <c r="AB47" s="3"/>
      <c r="AC47" s="3"/>
      <c r="AD47" s="3"/>
      <c r="AE47" s="8"/>
      <c r="AF47" s="3"/>
      <c r="AG47" t="s" s="38">
        <v>346</v>
      </c>
      <c r="AH47" s="7"/>
      <c r="AI47" s="7"/>
      <c r="AJ47" s="39"/>
      <c r="AK47" s="32"/>
      <c r="AL47" s="49"/>
      <c r="AM47" s="49"/>
      <c r="AN47" s="8"/>
      <c r="AO47" s="3"/>
      <c r="AP47" s="8"/>
      <c r="AQ47" s="3"/>
      <c r="AR47" s="3"/>
      <c r="AS47" s="3"/>
      <c r="AT47" s="3"/>
      <c r="AU47" s="3"/>
      <c r="AV47" t="s" s="78">
        <v>347</v>
      </c>
      <c r="AW47" s="159"/>
      <c r="AX47" s="3"/>
      <c r="AY47" s="3"/>
      <c r="AZ47" s="3"/>
      <c r="BA47" s="3"/>
      <c r="BB47" s="3"/>
      <c r="BC47" s="3"/>
      <c r="BD47" s="3"/>
      <c r="BE47" s="7"/>
    </row>
    <row r="48" ht="17" customHeight="1">
      <c r="A48" t="s" s="52">
        <v>348</v>
      </c>
      <c r="B48" s="3"/>
      <c r="C48" s="7"/>
      <c r="D48" s="3"/>
      <c r="E48" s="3"/>
      <c r="F48" s="3"/>
      <c r="G48" s="7"/>
      <c r="H48" s="3"/>
      <c r="I48" s="153"/>
      <c r="J48" s="153"/>
      <c r="K48" s="153"/>
      <c r="L48" s="158"/>
      <c r="M48" s="3"/>
      <c r="N48" s="3"/>
      <c r="O48" s="3"/>
      <c r="P48" s="3"/>
      <c r="Q48" s="3"/>
      <c r="R48" s="3"/>
      <c r="S48" s="7"/>
      <c r="T48" s="3"/>
      <c r="U48" s="3"/>
      <c r="V48" s="3"/>
      <c r="W48" s="3"/>
      <c r="X48" s="3"/>
      <c r="Y48" s="3"/>
      <c r="Z48" t="s" s="60">
        <v>349</v>
      </c>
      <c r="AA48" s="3"/>
      <c r="AB48" s="3"/>
      <c r="AC48" s="3"/>
      <c r="AD48" s="3"/>
      <c r="AE48" s="8"/>
      <c r="AF48" s="32"/>
      <c r="AG48" t="s" s="38">
        <v>350</v>
      </c>
      <c r="AH48" s="7"/>
      <c r="AI48" s="7"/>
      <c r="AJ48" s="32"/>
      <c r="AK48" s="32"/>
      <c r="AL48" s="49"/>
      <c r="AM48" s="49"/>
      <c r="AN48" s="3"/>
      <c r="AO48" s="3"/>
      <c r="AP48" s="3"/>
      <c r="AQ48" s="3"/>
      <c r="AR48" s="3"/>
      <c r="AS48" s="3"/>
      <c r="AT48" s="3"/>
      <c r="AU48" s="3"/>
      <c r="AV48" s="3"/>
      <c r="AW48" s="3"/>
      <c r="AX48" s="3"/>
      <c r="AY48" s="3"/>
      <c r="AZ48" s="3"/>
      <c r="BA48" s="3"/>
      <c r="BB48" s="3"/>
      <c r="BC48" s="3"/>
      <c r="BD48" s="3"/>
      <c r="BE48" s="7"/>
    </row>
    <row r="49" ht="17" customHeight="1">
      <c r="A49" t="s" s="160">
        <v>351</v>
      </c>
      <c r="B49" s="3"/>
      <c r="C49" s="7"/>
      <c r="D49" s="3"/>
      <c r="E49" s="3"/>
      <c r="F49" s="3"/>
      <c r="G49" s="7"/>
      <c r="H49" s="3"/>
      <c r="I49" s="153"/>
      <c r="J49" s="153"/>
      <c r="K49" s="158"/>
      <c r="L49" s="158"/>
      <c r="M49" s="3"/>
      <c r="N49" s="3"/>
      <c r="O49" s="3"/>
      <c r="P49" s="3"/>
      <c r="Q49" s="3"/>
      <c r="R49" s="3"/>
      <c r="S49" s="7"/>
      <c r="T49" s="3"/>
      <c r="U49" s="3"/>
      <c r="V49" s="3"/>
      <c r="W49" s="3"/>
      <c r="X49" s="3"/>
      <c r="Y49" s="3"/>
      <c r="Z49" t="s" s="47">
        <v>352</v>
      </c>
      <c r="AA49" s="39"/>
      <c r="AB49" s="21"/>
      <c r="AC49" s="3"/>
      <c r="AD49" s="3"/>
      <c r="AE49" s="8"/>
      <c r="AF49" s="32"/>
      <c r="AG49" s="7"/>
      <c r="AH49" s="3"/>
      <c r="AI49" s="3"/>
      <c r="AJ49" s="39"/>
      <c r="AK49" s="3"/>
      <c r="AL49" s="40"/>
      <c r="AM49" s="40"/>
      <c r="AN49" s="3"/>
      <c r="AO49" s="3"/>
      <c r="AP49" s="3"/>
      <c r="AQ49" s="3"/>
      <c r="AR49" s="3"/>
      <c r="AS49" s="3"/>
      <c r="AT49" s="7"/>
      <c r="AU49" s="7"/>
      <c r="AV49" s="7"/>
      <c r="AW49" s="7"/>
      <c r="AX49" s="7"/>
      <c r="AY49" s="7"/>
      <c r="AZ49" s="7"/>
      <c r="BA49" s="7"/>
      <c r="BB49" s="7"/>
      <c r="BC49" s="7"/>
      <c r="BD49" s="7"/>
      <c r="BE49" s="7"/>
    </row>
    <row r="50" ht="17" customHeight="1">
      <c r="A50" s="104">
        <v>-0.425</v>
      </c>
      <c r="B50" s="3"/>
      <c r="C50" s="7"/>
      <c r="D50" s="3"/>
      <c r="E50" s="3"/>
      <c r="F50" s="3"/>
      <c r="G50" s="7"/>
      <c r="H50" s="3"/>
      <c r="I50" s="153"/>
      <c r="J50" s="153"/>
      <c r="K50" s="153"/>
      <c r="L50" s="158"/>
      <c r="M50" s="3"/>
      <c r="N50" s="3"/>
      <c r="O50" s="3"/>
      <c r="P50" s="3"/>
      <c r="Q50" s="3"/>
      <c r="R50" s="3"/>
      <c r="S50" s="7"/>
      <c r="T50" s="3"/>
      <c r="U50" s="3"/>
      <c r="V50" s="3"/>
      <c r="W50" s="3"/>
      <c r="X50" s="3"/>
      <c r="Y50" s="3"/>
      <c r="Z50" t="s" s="60">
        <v>353</v>
      </c>
      <c r="AA50" s="39"/>
      <c r="AB50" s="21"/>
      <c r="AC50" s="3"/>
      <c r="AD50" s="3"/>
      <c r="AE50" s="8"/>
      <c r="AF50" s="32"/>
      <c r="AG50" s="3"/>
      <c r="AH50" s="32"/>
      <c r="AI50" s="32"/>
      <c r="AJ50" s="39"/>
      <c r="AK50" s="32"/>
      <c r="AL50" s="36"/>
      <c r="AM50" s="36"/>
      <c r="AN50" s="3"/>
      <c r="AO50" s="3"/>
      <c r="AP50" s="3"/>
      <c r="AQ50" s="3"/>
      <c r="AR50" s="3"/>
      <c r="AS50" s="3"/>
      <c r="AT50" s="7"/>
      <c r="AU50" s="7"/>
      <c r="AV50" s="7"/>
      <c r="AW50" s="7"/>
      <c r="AX50" s="7"/>
      <c r="AY50" s="7"/>
      <c r="AZ50" s="7"/>
      <c r="BA50" s="7"/>
      <c r="BB50" s="7"/>
      <c r="BC50" s="7"/>
      <c r="BD50" s="7"/>
      <c r="BE50" s="7"/>
    </row>
    <row r="51" ht="17" customHeight="1">
      <c r="A51" s="161"/>
      <c r="B51" s="3"/>
      <c r="C51" s="7"/>
      <c r="D51" s="3"/>
      <c r="E51" s="3"/>
      <c r="F51" s="3"/>
      <c r="G51" s="7"/>
      <c r="H51" s="3"/>
      <c r="I51" s="153"/>
      <c r="J51" s="153"/>
      <c r="K51" s="158"/>
      <c r="L51" s="158"/>
      <c r="M51" s="3"/>
      <c r="N51" s="3"/>
      <c r="O51" s="3"/>
      <c r="P51" s="3"/>
      <c r="Q51" s="3"/>
      <c r="R51" s="3"/>
      <c r="S51" s="7"/>
      <c r="T51" s="3"/>
      <c r="U51" s="3"/>
      <c r="V51" s="3"/>
      <c r="W51" s="3"/>
      <c r="X51" s="3"/>
      <c r="Y51" s="3"/>
      <c r="Z51" t="s" s="47">
        <v>354</v>
      </c>
      <c r="AA51" s="3"/>
      <c r="AB51" s="3"/>
      <c r="AC51" s="3"/>
      <c r="AD51" s="3"/>
      <c r="AE51" s="21"/>
      <c r="AF51" s="32"/>
      <c r="AG51" s="3"/>
      <c r="AH51" s="32"/>
      <c r="AI51" s="32"/>
      <c r="AJ51" s="39"/>
      <c r="AK51" s="32"/>
      <c r="AL51" s="162"/>
      <c r="AM51" s="162"/>
      <c r="AN51" s="3"/>
      <c r="AO51" s="3"/>
      <c r="AP51" s="3"/>
      <c r="AQ51" s="3"/>
      <c r="AR51" s="3"/>
      <c r="AS51" s="3"/>
      <c r="AT51" s="7"/>
      <c r="AU51" s="7"/>
      <c r="AV51" s="7"/>
      <c r="AW51" s="7"/>
      <c r="AX51" s="7"/>
      <c r="AY51" s="7"/>
      <c r="AZ51" s="7"/>
      <c r="BA51" s="7"/>
      <c r="BB51" s="7"/>
      <c r="BC51" s="7"/>
      <c r="BD51" s="7"/>
      <c r="BE51" s="7"/>
    </row>
    <row r="52" ht="17" customHeight="1">
      <c r="A52" s="163">
        <v>-0.2790697674418605</v>
      </c>
      <c r="B52" s="3"/>
      <c r="C52" s="7"/>
      <c r="D52" s="3"/>
      <c r="E52" s="3"/>
      <c r="F52" s="3"/>
      <c r="G52" s="7"/>
      <c r="H52" s="3"/>
      <c r="I52" s="153"/>
      <c r="J52" s="153"/>
      <c r="K52" s="153"/>
      <c r="L52" s="158"/>
      <c r="M52" s="3"/>
      <c r="N52" s="3"/>
      <c r="O52" s="3"/>
      <c r="P52" s="3"/>
      <c r="Q52" s="3"/>
      <c r="R52" s="3"/>
      <c r="S52" s="7"/>
      <c r="T52" s="3"/>
      <c r="U52" s="3"/>
      <c r="V52" s="3"/>
      <c r="W52" s="3"/>
      <c r="X52" s="3"/>
      <c r="Y52" s="3"/>
      <c r="Z52" t="s" s="60">
        <v>355</v>
      </c>
      <c r="AA52" s="39"/>
      <c r="AB52" s="21"/>
      <c r="AC52" s="3"/>
      <c r="AD52" s="3"/>
      <c r="AE52" s="3"/>
      <c r="AF52" s="3"/>
      <c r="AG52" s="3"/>
      <c r="AH52" s="3"/>
      <c r="AI52" s="3"/>
      <c r="AJ52" s="39"/>
      <c r="AK52" s="3"/>
      <c r="AL52" s="28"/>
      <c r="AM52" s="28"/>
      <c r="AN52" s="164"/>
      <c r="AO52" s="21"/>
      <c r="AP52" s="21"/>
      <c r="AQ52" s="21"/>
      <c r="AR52" s="3"/>
      <c r="AS52" s="3"/>
      <c r="AT52" s="3"/>
      <c r="AU52" s="8"/>
      <c r="AV52" s="21"/>
      <c r="AW52" s="7"/>
      <c r="AX52" s="7"/>
      <c r="AY52" s="7"/>
      <c r="AZ52" s="7"/>
      <c r="BA52" s="7"/>
      <c r="BB52" s="7"/>
      <c r="BC52" s="7"/>
      <c r="BD52" s="7"/>
      <c r="BE52" s="7"/>
    </row>
    <row r="53" ht="17" customHeight="1">
      <c r="A53" s="161"/>
      <c r="B53" s="3"/>
      <c r="C53" s="7"/>
      <c r="D53" s="3"/>
      <c r="E53" s="3"/>
      <c r="F53" s="3"/>
      <c r="G53" s="7"/>
      <c r="H53" s="3"/>
      <c r="I53" s="153"/>
      <c r="J53" s="153"/>
      <c r="K53" s="153"/>
      <c r="L53" s="158"/>
      <c r="M53" s="3"/>
      <c r="N53" s="3"/>
      <c r="O53" s="3"/>
      <c r="P53" s="3"/>
      <c r="Q53" s="3"/>
      <c r="R53" s="3"/>
      <c r="S53" s="7"/>
      <c r="T53" s="3"/>
      <c r="U53" s="3"/>
      <c r="V53" s="3"/>
      <c r="W53" s="3"/>
      <c r="X53" s="3"/>
      <c r="Y53" s="3"/>
      <c r="Z53" t="s" s="67">
        <v>356</v>
      </c>
      <c r="AA53" s="39"/>
      <c r="AB53" s="21"/>
      <c r="AC53" s="3"/>
      <c r="AD53" s="3"/>
      <c r="AE53" s="3"/>
      <c r="AF53" s="3"/>
      <c r="AG53" s="3"/>
      <c r="AH53" s="3"/>
      <c r="AI53" s="3"/>
      <c r="AJ53" s="39"/>
      <c r="AK53" s="3"/>
      <c r="AL53" s="28"/>
      <c r="AM53" s="28"/>
      <c r="AN53" s="164"/>
      <c r="AO53" s="21"/>
      <c r="AP53" s="21"/>
      <c r="AQ53" s="21"/>
      <c r="AR53" s="3"/>
      <c r="AS53" s="3"/>
      <c r="AT53" s="3"/>
      <c r="AU53" s="8"/>
      <c r="AV53" s="21"/>
      <c r="AW53" s="7"/>
      <c r="AX53" s="7"/>
      <c r="AY53" s="7"/>
      <c r="AZ53" s="7"/>
      <c r="BA53" s="7"/>
      <c r="BB53" s="7"/>
      <c r="BC53" s="7"/>
      <c r="BD53" s="7"/>
      <c r="BE53" s="7"/>
    </row>
    <row r="54" ht="17" customHeight="1">
      <c r="A54" s="161"/>
      <c r="B54" s="3"/>
      <c r="C54" s="7"/>
      <c r="D54" s="3"/>
      <c r="E54" s="3"/>
      <c r="F54" s="3"/>
      <c r="G54" s="7"/>
      <c r="H54" s="3"/>
      <c r="I54" s="7"/>
      <c r="J54" s="153"/>
      <c r="K54" s="158"/>
      <c r="L54" s="158"/>
      <c r="M54" s="3"/>
      <c r="N54" s="3"/>
      <c r="O54" s="3"/>
      <c r="P54" s="3"/>
      <c r="Q54" s="3"/>
      <c r="R54" s="3"/>
      <c r="S54" s="7"/>
      <c r="T54" s="3"/>
      <c r="U54" s="3"/>
      <c r="V54" s="3"/>
      <c r="W54" s="3"/>
      <c r="X54" s="3"/>
      <c r="Y54" s="3"/>
      <c r="Z54" t="s" s="165">
        <v>357</v>
      </c>
      <c r="AA54" s="39"/>
      <c r="AB54" s="21"/>
      <c r="AC54" s="3"/>
      <c r="AD54" s="3"/>
      <c r="AE54" s="21"/>
      <c r="AF54" s="3"/>
      <c r="AG54" s="3"/>
      <c r="AH54" s="3"/>
      <c r="AI54" s="3"/>
      <c r="AJ54" s="3"/>
      <c r="AK54" s="3"/>
      <c r="AL54" s="166"/>
      <c r="AM54" s="166"/>
      <c r="AN54" s="164"/>
      <c r="AO54" s="21"/>
      <c r="AP54" s="21"/>
      <c r="AQ54" s="21"/>
      <c r="AR54" s="3"/>
      <c r="AS54" s="3"/>
      <c r="AT54" s="3"/>
      <c r="AU54" s="8"/>
      <c r="AV54" s="21"/>
      <c r="AW54" s="7"/>
      <c r="AX54" s="7"/>
      <c r="AY54" s="7"/>
      <c r="AZ54" s="7"/>
      <c r="BA54" s="7"/>
      <c r="BB54" s="7"/>
      <c r="BC54" s="7"/>
      <c r="BD54" s="7"/>
      <c r="BE54" s="7"/>
    </row>
    <row r="55" ht="17" customHeight="1">
      <c r="A55" s="163">
        <v>-0.3</v>
      </c>
      <c r="B55" s="3"/>
      <c r="C55" s="7"/>
      <c r="D55" s="3"/>
      <c r="E55" s="3"/>
      <c r="F55" s="3"/>
      <c r="G55" s="7"/>
      <c r="H55" s="3"/>
      <c r="I55" s="7"/>
      <c r="J55" s="155"/>
      <c r="K55" s="153"/>
      <c r="L55" s="158"/>
      <c r="M55" s="3"/>
      <c r="N55" s="3"/>
      <c r="O55" s="3"/>
      <c r="P55" s="3"/>
      <c r="Q55" s="3"/>
      <c r="R55" s="3"/>
      <c r="S55" s="7"/>
      <c r="T55" s="3"/>
      <c r="U55" s="3"/>
      <c r="V55" s="3"/>
      <c r="W55" s="3"/>
      <c r="X55" s="3"/>
      <c r="Y55" s="3"/>
      <c r="Z55" t="s" s="60">
        <v>358</v>
      </c>
      <c r="AA55" s="39"/>
      <c r="AB55" s="21"/>
      <c r="AC55" s="3"/>
      <c r="AD55" s="3"/>
      <c r="AE55" s="8"/>
      <c r="AF55" s="3"/>
      <c r="AG55" s="3"/>
      <c r="AH55" s="3"/>
      <c r="AI55" s="3"/>
      <c r="AJ55" s="3"/>
      <c r="AK55" s="71"/>
      <c r="AL55" s="162"/>
      <c r="AM55" s="162"/>
      <c r="AN55" s="164"/>
      <c r="AO55" s="3"/>
      <c r="AP55" s="3"/>
      <c r="AQ55" s="3"/>
      <c r="AR55" s="3"/>
      <c r="AS55" s="3"/>
      <c r="AT55" s="7"/>
      <c r="AU55" s="7"/>
      <c r="AV55" s="7"/>
      <c r="AW55" s="7"/>
      <c r="AX55" s="7"/>
      <c r="AY55" s="7"/>
      <c r="AZ55" s="7"/>
      <c r="BA55" s="7"/>
      <c r="BB55" s="7"/>
      <c r="BC55" s="7"/>
      <c r="BD55" s="7"/>
      <c r="BE55" s="7"/>
    </row>
    <row r="56" ht="17" customHeight="1">
      <c r="A56" s="161"/>
      <c r="B56" s="7"/>
      <c r="C56" s="7"/>
      <c r="D56" s="7"/>
      <c r="E56" s="7"/>
      <c r="F56" s="7"/>
      <c r="G56" s="7"/>
      <c r="H56" s="7"/>
      <c r="I56" s="7"/>
      <c r="J56" s="153"/>
      <c r="K56" s="158"/>
      <c r="L56" s="158"/>
      <c r="M56" s="7"/>
      <c r="N56" s="7"/>
      <c r="O56" s="7"/>
      <c r="P56" s="7"/>
      <c r="Q56" s="7"/>
      <c r="R56" s="7"/>
      <c r="S56" s="7"/>
      <c r="T56" s="7"/>
      <c r="U56" s="7"/>
      <c r="V56" s="7"/>
      <c r="W56" s="7"/>
      <c r="X56" s="7"/>
      <c r="Y56" s="7"/>
      <c r="Z56" t="s" s="60">
        <v>359</v>
      </c>
      <c r="AA56" s="28"/>
      <c r="AB56" s="21"/>
      <c r="AC56" s="3"/>
      <c r="AD56" s="3"/>
      <c r="AE56" s="3"/>
      <c r="AF56" s="3"/>
      <c r="AG56" s="167"/>
      <c r="AH56" s="3"/>
      <c r="AI56" s="3"/>
      <c r="AJ56" s="3"/>
      <c r="AK56" s="3"/>
      <c r="AL56" s="162"/>
      <c r="AM56" s="162"/>
      <c r="AN56" s="164"/>
      <c r="AO56" s="7"/>
      <c r="AP56" s="7"/>
      <c r="AQ56" s="7"/>
      <c r="AR56" s="7"/>
      <c r="AS56" s="7"/>
      <c r="AT56" s="7"/>
      <c r="AU56" s="7"/>
      <c r="AV56" s="7"/>
      <c r="AW56" s="7"/>
      <c r="AX56" s="7"/>
      <c r="AY56" s="7"/>
      <c r="AZ56" s="7"/>
      <c r="BA56" s="7"/>
      <c r="BB56" s="7"/>
      <c r="BC56" s="7"/>
      <c r="BD56" s="7"/>
      <c r="BE56" s="7"/>
    </row>
    <row r="57" ht="17" customHeight="1">
      <c r="A57" s="163">
        <v>-0.07317073170731701</v>
      </c>
      <c r="B57" s="3"/>
      <c r="C57" s="7"/>
      <c r="D57" s="3"/>
      <c r="E57" s="3"/>
      <c r="F57" s="3"/>
      <c r="G57" s="7"/>
      <c r="H57" s="3"/>
      <c r="I57" s="7"/>
      <c r="J57" s="153"/>
      <c r="K57" s="153"/>
      <c r="L57" s="158"/>
      <c r="M57" s="3"/>
      <c r="N57" s="3"/>
      <c r="O57" s="3"/>
      <c r="P57" s="3"/>
      <c r="Q57" s="3"/>
      <c r="R57" s="3"/>
      <c r="S57" s="7"/>
      <c r="T57" s="3"/>
      <c r="U57" s="3"/>
      <c r="V57" s="3"/>
      <c r="W57" s="3"/>
      <c r="X57" s="3"/>
      <c r="Y57" s="3"/>
      <c r="Z57" t="s" s="47">
        <v>360</v>
      </c>
      <c r="AA57" s="3"/>
      <c r="AB57" s="166"/>
      <c r="AC57" s="3"/>
      <c r="AD57" s="3"/>
      <c r="AE57" s="3"/>
      <c r="AF57" s="3"/>
      <c r="AG57" s="3"/>
      <c r="AH57" s="3"/>
      <c r="AI57" s="3"/>
      <c r="AJ57" s="3"/>
      <c r="AK57" s="3"/>
      <c r="AL57" s="162"/>
      <c r="AM57" s="162"/>
      <c r="AN57" s="164"/>
      <c r="AO57" s="3"/>
      <c r="AP57" s="3"/>
      <c r="AQ57" s="3"/>
      <c r="AR57" s="3"/>
      <c r="AS57" s="3"/>
      <c r="AT57" s="7"/>
      <c r="AU57" s="7"/>
      <c r="AV57" s="7"/>
      <c r="AW57" s="7"/>
      <c r="AX57" s="7"/>
      <c r="AY57" s="7"/>
      <c r="AZ57" s="7"/>
      <c r="BA57" s="7"/>
      <c r="BB57" s="7"/>
      <c r="BC57" s="7"/>
      <c r="BD57" s="7"/>
      <c r="BE57" s="7"/>
    </row>
    <row r="58" ht="17" customHeight="1">
      <c r="A58" s="161"/>
      <c r="B58" s="3"/>
      <c r="C58" s="7"/>
      <c r="D58" s="3"/>
      <c r="E58" s="3"/>
      <c r="F58" s="3"/>
      <c r="G58" s="7"/>
      <c r="H58" s="3"/>
      <c r="I58" s="7"/>
      <c r="J58" s="153"/>
      <c r="K58" s="154"/>
      <c r="L58" s="154"/>
      <c r="M58" s="3"/>
      <c r="N58" s="3"/>
      <c r="O58" s="3"/>
      <c r="P58" s="3"/>
      <c r="Q58" s="3"/>
      <c r="R58" s="3"/>
      <c r="S58" s="7"/>
      <c r="T58" s="3"/>
      <c r="U58" s="3"/>
      <c r="V58" s="3"/>
      <c r="W58" s="3"/>
      <c r="X58" s="3"/>
      <c r="Y58" s="3"/>
      <c r="Z58" t="s" s="60">
        <v>361</v>
      </c>
      <c r="AA58" s="3"/>
      <c r="AB58" s="3"/>
      <c r="AC58" s="3"/>
      <c r="AD58" s="3"/>
      <c r="AE58" s="8"/>
      <c r="AF58" s="3"/>
      <c r="AG58" s="3"/>
      <c r="AH58" s="3"/>
      <c r="AI58" s="3"/>
      <c r="AJ58" s="3"/>
      <c r="AK58" s="3"/>
      <c r="AL58" s="162"/>
      <c r="AM58" s="162"/>
      <c r="AN58" s="164"/>
      <c r="AO58" s="3"/>
      <c r="AP58" s="3"/>
      <c r="AQ58" s="3"/>
      <c r="AR58" s="3"/>
      <c r="AS58" s="3"/>
      <c r="AT58" s="7"/>
      <c r="AU58" s="7"/>
      <c r="AV58" s="7"/>
      <c r="AW58" s="7"/>
      <c r="AX58" s="7"/>
      <c r="AY58" s="7"/>
      <c r="AZ58" s="7"/>
      <c r="BA58" s="7"/>
      <c r="BB58" s="7"/>
      <c r="BC58" s="7"/>
      <c r="BD58" s="7"/>
      <c r="BE58" s="7"/>
    </row>
    <row r="59" ht="17" customHeight="1">
      <c r="A59" s="163">
        <v>-0.22950819672131</v>
      </c>
      <c r="B59" s="3"/>
      <c r="C59" s="7"/>
      <c r="D59" s="3"/>
      <c r="E59" s="3"/>
      <c r="F59" s="3"/>
      <c r="G59" s="7"/>
      <c r="H59" s="3"/>
      <c r="I59" s="7"/>
      <c r="J59" s="155"/>
      <c r="K59" s="153"/>
      <c r="L59" s="154"/>
      <c r="M59" s="3"/>
      <c r="N59" s="3"/>
      <c r="O59" s="3"/>
      <c r="P59" s="3"/>
      <c r="Q59" s="3"/>
      <c r="R59" s="3"/>
      <c r="S59" s="7"/>
      <c r="T59" s="3"/>
      <c r="U59" s="3"/>
      <c r="V59" s="3"/>
      <c r="W59" s="3"/>
      <c r="X59" s="3"/>
      <c r="Y59" s="3"/>
      <c r="Z59" t="s" s="60">
        <v>362</v>
      </c>
      <c r="AA59" s="3"/>
      <c r="AB59" s="3"/>
      <c r="AC59" s="3"/>
      <c r="AD59" s="3"/>
      <c r="AE59" s="3"/>
      <c r="AF59" s="3"/>
      <c r="AG59" s="3"/>
      <c r="AH59" s="3"/>
      <c r="AI59" s="3"/>
      <c r="AJ59" s="3"/>
      <c r="AK59" s="3"/>
      <c r="AL59" s="28"/>
      <c r="AM59" s="28"/>
      <c r="AN59" s="166"/>
      <c r="AO59" s="3"/>
      <c r="AP59" s="3"/>
      <c r="AQ59" s="3"/>
      <c r="AR59" s="3"/>
      <c r="AS59" s="3"/>
      <c r="AT59" s="7"/>
      <c r="AU59" s="7"/>
      <c r="AV59" s="7"/>
      <c r="AW59" s="7"/>
      <c r="AX59" s="7"/>
      <c r="AY59" s="7"/>
      <c r="AZ59" s="7"/>
      <c r="BA59" s="7"/>
      <c r="BB59" s="7"/>
      <c r="BC59" s="7"/>
      <c r="BD59" s="7"/>
      <c r="BE59" s="7"/>
    </row>
    <row r="60" ht="17" customHeight="1">
      <c r="A60" s="161"/>
      <c r="B60" s="7"/>
      <c r="C60" s="7"/>
      <c r="D60" s="7"/>
      <c r="E60" s="7"/>
      <c r="F60" s="7"/>
      <c r="G60" s="7"/>
      <c r="H60" s="7"/>
      <c r="I60" s="7"/>
      <c r="J60" s="153"/>
      <c r="K60" s="154"/>
      <c r="L60" s="154"/>
      <c r="M60" s="7"/>
      <c r="N60" s="7"/>
      <c r="O60" s="7"/>
      <c r="P60" s="7"/>
      <c r="Q60" s="7"/>
      <c r="R60" s="7"/>
      <c r="S60" s="7"/>
      <c r="T60" s="7"/>
      <c r="U60" s="7"/>
      <c r="V60" s="7"/>
      <c r="W60" s="7"/>
      <c r="X60" s="7"/>
      <c r="Y60" s="3"/>
      <c r="Z60" t="s" s="60">
        <v>363</v>
      </c>
      <c r="AA60" s="3"/>
      <c r="AB60" s="3"/>
      <c r="AC60" s="3"/>
      <c r="AD60" s="3"/>
      <c r="AE60" s="3"/>
      <c r="AF60" s="3"/>
      <c r="AG60" s="3"/>
      <c r="AH60" s="3"/>
      <c r="AI60" s="3"/>
      <c r="AJ60" s="3"/>
      <c r="AK60" s="3"/>
      <c r="AL60" s="28"/>
      <c r="AM60" s="28"/>
      <c r="AN60" s="164"/>
      <c r="AO60" s="3"/>
      <c r="AP60" s="3"/>
      <c r="AQ60" s="3"/>
      <c r="AR60" s="3"/>
      <c r="AS60" s="3"/>
      <c r="AT60" s="7"/>
      <c r="AU60" s="7"/>
      <c r="AV60" s="7"/>
      <c r="AW60" s="7"/>
      <c r="AX60" s="7"/>
      <c r="AY60" s="7"/>
      <c r="AZ60" s="7"/>
      <c r="BA60" s="7"/>
      <c r="BB60" s="7"/>
      <c r="BC60" s="7"/>
      <c r="BD60" s="7"/>
      <c r="BE60" s="7"/>
    </row>
    <row r="61" ht="17" customHeight="1">
      <c r="A61" s="163">
        <v>-0.008</v>
      </c>
      <c r="B61" s="7"/>
      <c r="C61" s="7"/>
      <c r="D61" s="7"/>
      <c r="E61" s="7"/>
      <c r="F61" s="7"/>
      <c r="G61" s="7"/>
      <c r="H61" s="7"/>
      <c r="I61" s="7"/>
      <c r="J61" s="153"/>
      <c r="K61" s="153"/>
      <c r="L61" s="154"/>
      <c r="M61" s="7"/>
      <c r="N61" s="7"/>
      <c r="O61" s="7"/>
      <c r="P61" s="7"/>
      <c r="Q61" s="7"/>
      <c r="R61" s="7"/>
      <c r="S61" s="7"/>
      <c r="T61" s="7"/>
      <c r="U61" s="7"/>
      <c r="V61" s="7"/>
      <c r="W61" s="7"/>
      <c r="X61" s="7"/>
      <c r="Y61" s="7"/>
      <c r="Z61" t="s" s="60">
        <v>364</v>
      </c>
      <c r="AA61" s="3"/>
      <c r="AB61" s="3"/>
      <c r="AC61" s="3"/>
      <c r="AD61" s="3"/>
      <c r="AE61" s="3"/>
      <c r="AF61" s="3"/>
      <c r="AG61" s="3"/>
      <c r="AH61" s="3"/>
      <c r="AI61" s="3"/>
      <c r="AJ61" s="3"/>
      <c r="AK61" s="3"/>
      <c r="AL61" s="49"/>
      <c r="AM61" s="49"/>
      <c r="AN61" s="164"/>
      <c r="AO61" s="8"/>
      <c r="AP61" s="8"/>
      <c r="AQ61" s="8"/>
      <c r="AR61" s="8"/>
      <c r="AS61" s="8"/>
      <c r="AT61" s="7"/>
      <c r="AU61" s="7"/>
      <c r="AV61" s="7"/>
      <c r="AW61" s="7"/>
      <c r="AX61" s="7"/>
      <c r="AY61" s="7"/>
      <c r="AZ61" s="7"/>
      <c r="BA61" s="7"/>
      <c r="BB61" s="7"/>
      <c r="BC61" s="7"/>
      <c r="BD61" s="7"/>
      <c r="BE61" s="7"/>
    </row>
    <row r="62" ht="17" customHeight="1">
      <c r="A62" s="168"/>
      <c r="B62" s="7"/>
      <c r="C62" s="7"/>
      <c r="D62" s="7"/>
      <c r="E62" s="7"/>
      <c r="F62" s="7"/>
      <c r="G62" s="7"/>
      <c r="H62" s="7"/>
      <c r="I62" s="7"/>
      <c r="J62" s="153"/>
      <c r="K62" s="154"/>
      <c r="L62" s="154"/>
      <c r="M62" s="7"/>
      <c r="N62" s="7"/>
      <c r="O62" s="7"/>
      <c r="P62" s="7"/>
      <c r="Q62" s="7"/>
      <c r="R62" s="7"/>
      <c r="S62" s="7"/>
      <c r="T62" s="7"/>
      <c r="U62" s="7"/>
      <c r="V62" s="7"/>
      <c r="W62" s="7"/>
      <c r="X62" s="7"/>
      <c r="Y62" s="7"/>
      <c r="Z62" t="s" s="60">
        <v>365</v>
      </c>
      <c r="AA62" s="3"/>
      <c r="AB62" s="3"/>
      <c r="AC62" s="3"/>
      <c r="AD62" s="3"/>
      <c r="AE62" s="3"/>
      <c r="AF62" s="3"/>
      <c r="AG62" s="3"/>
      <c r="AH62" s="3"/>
      <c r="AI62" s="3"/>
      <c r="AJ62" s="3"/>
      <c r="AK62" s="3"/>
      <c r="AL62" s="162"/>
      <c r="AM62" s="162"/>
      <c r="AN62" s="164"/>
      <c r="AO62" s="8"/>
      <c r="AP62" s="8"/>
      <c r="AQ62" s="8"/>
      <c r="AR62" s="8"/>
      <c r="AS62" s="8"/>
      <c r="AT62" s="7"/>
      <c r="AU62" s="7"/>
      <c r="AV62" s="7"/>
      <c r="AW62" s="7"/>
      <c r="AX62" s="7"/>
      <c r="AY62" s="7"/>
      <c r="AZ62" s="7"/>
      <c r="BA62" s="7"/>
      <c r="BB62" s="7"/>
      <c r="BC62" s="7"/>
      <c r="BD62" s="7"/>
      <c r="BE62" s="7"/>
    </row>
    <row r="63" ht="17" customHeight="1">
      <c r="A63" s="169">
        <v>-0.00389</v>
      </c>
      <c r="B63" s="7"/>
      <c r="C63" s="7"/>
      <c r="D63" s="7"/>
      <c r="E63" s="7"/>
      <c r="F63" s="7"/>
      <c r="G63" s="7"/>
      <c r="H63" s="7"/>
      <c r="I63" s="7"/>
      <c r="J63" s="153"/>
      <c r="K63" s="153"/>
      <c r="L63" s="154"/>
      <c r="M63" s="7"/>
      <c r="N63" s="7"/>
      <c r="O63" s="7"/>
      <c r="P63" s="7"/>
      <c r="Q63" s="7"/>
      <c r="R63" s="7"/>
      <c r="S63" s="7"/>
      <c r="T63" s="7"/>
      <c r="U63" s="7"/>
      <c r="V63" s="7"/>
      <c r="W63" s="7"/>
      <c r="X63" s="7"/>
      <c r="Y63" s="7"/>
      <c r="Z63" t="s" s="47">
        <v>366</v>
      </c>
      <c r="AA63" s="3"/>
      <c r="AB63" s="3"/>
      <c r="AC63" s="3"/>
      <c r="AD63" s="3"/>
      <c r="AE63" s="3"/>
      <c r="AF63" s="3"/>
      <c r="AG63" s="3"/>
      <c r="AH63" s="3"/>
      <c r="AI63" s="3"/>
      <c r="AJ63" s="3"/>
      <c r="AK63" s="3"/>
      <c r="AL63" s="162"/>
      <c r="AM63" s="162"/>
      <c r="AN63" s="170"/>
      <c r="AO63" s="8"/>
      <c r="AP63" s="8"/>
      <c r="AQ63" s="8"/>
      <c r="AR63" s="8"/>
      <c r="AS63" s="8"/>
      <c r="AT63" s="7"/>
      <c r="AU63" s="7"/>
      <c r="AV63" s="7"/>
      <c r="AW63" s="7"/>
      <c r="AX63" s="7"/>
      <c r="AY63" s="7"/>
      <c r="AZ63" s="7"/>
      <c r="BA63" s="7"/>
      <c r="BB63" s="7"/>
      <c r="BC63" s="7"/>
      <c r="BD63" s="7"/>
      <c r="BE63" s="7"/>
    </row>
    <row r="64" ht="17" customHeight="1">
      <c r="A64" t="s" s="171">
        <v>166</v>
      </c>
      <c r="B64" s="7"/>
      <c r="C64" s="7"/>
      <c r="D64" s="7"/>
      <c r="E64" s="7"/>
      <c r="F64" s="7"/>
      <c r="G64" s="7"/>
      <c r="H64" s="7"/>
      <c r="I64" s="7"/>
      <c r="J64" s="153"/>
      <c r="K64" s="154"/>
      <c r="L64" s="154"/>
      <c r="M64" s="7"/>
      <c r="N64" s="7"/>
      <c r="O64" s="7"/>
      <c r="P64" s="7"/>
      <c r="Q64" s="7"/>
      <c r="R64" s="7"/>
      <c r="S64" s="7"/>
      <c r="T64" s="7"/>
      <c r="U64" s="7"/>
      <c r="V64" s="7"/>
      <c r="W64" s="7"/>
      <c r="X64" s="7"/>
      <c r="Y64" s="7"/>
      <c r="Z64" t="s" s="60">
        <v>367</v>
      </c>
      <c r="AA64" s="3"/>
      <c r="AB64" s="3"/>
      <c r="AC64" s="3"/>
      <c r="AD64" s="3"/>
      <c r="AE64" s="3"/>
      <c r="AF64" s="3"/>
      <c r="AG64" s="3"/>
      <c r="AH64" s="3"/>
      <c r="AI64" s="3"/>
      <c r="AJ64" s="3"/>
      <c r="AK64" s="3"/>
      <c r="AL64" s="162"/>
      <c r="AM64" s="162"/>
      <c r="AN64" s="164"/>
      <c r="AO64" s="7"/>
      <c r="AP64" s="7"/>
      <c r="AQ64" s="7"/>
      <c r="AR64" s="7"/>
      <c r="AS64" s="7"/>
      <c r="AT64" s="7"/>
      <c r="AU64" s="7"/>
      <c r="AV64" s="7"/>
      <c r="AW64" s="7"/>
      <c r="AX64" s="7"/>
      <c r="AY64" s="7"/>
      <c r="AZ64" s="7"/>
      <c r="BA64" s="7"/>
      <c r="BB64" s="7"/>
      <c r="BC64" s="7"/>
      <c r="BD64" s="7"/>
      <c r="BE64" s="7"/>
    </row>
    <row r="65" ht="17" customHeight="1">
      <c r="A65" s="163">
        <v>-0.22</v>
      </c>
      <c r="B65" s="7"/>
      <c r="C65" s="7"/>
      <c r="D65" s="7"/>
      <c r="E65" s="7"/>
      <c r="F65" s="7"/>
      <c r="G65" s="7"/>
      <c r="H65" s="7"/>
      <c r="I65" s="7"/>
      <c r="J65" s="155"/>
      <c r="K65" s="153"/>
      <c r="L65" s="154"/>
      <c r="M65" s="7"/>
      <c r="N65" s="7"/>
      <c r="O65" s="7"/>
      <c r="P65" s="7"/>
      <c r="Q65" s="7"/>
      <c r="R65" s="7"/>
      <c r="S65" s="7"/>
      <c r="T65" s="7"/>
      <c r="U65" s="7"/>
      <c r="V65" s="7"/>
      <c r="W65" s="7"/>
      <c r="X65" s="7"/>
      <c r="Y65" s="7"/>
      <c r="Z65" t="s" s="60">
        <v>368</v>
      </c>
      <c r="AA65" s="3"/>
      <c r="AB65" s="3"/>
      <c r="AC65" s="3"/>
      <c r="AD65" s="150"/>
      <c r="AE65" s="8"/>
      <c r="AF65" s="3"/>
      <c r="AG65" s="3"/>
      <c r="AH65" s="3"/>
      <c r="AI65" s="3"/>
      <c r="AJ65" s="3"/>
      <c r="AK65" s="3"/>
      <c r="AL65" s="162"/>
      <c r="AM65" s="162"/>
      <c r="AN65" s="164"/>
      <c r="AO65" s="7"/>
      <c r="AP65" s="7"/>
      <c r="AQ65" s="7"/>
      <c r="AR65" s="7"/>
      <c r="AS65" s="7"/>
      <c r="AT65" s="7"/>
      <c r="AU65" s="7"/>
      <c r="AV65" s="7"/>
      <c r="AW65" s="7"/>
      <c r="AX65" s="7"/>
      <c r="AY65" s="7"/>
      <c r="AZ65" s="7"/>
      <c r="BA65" s="7"/>
      <c r="BB65" s="7"/>
      <c r="BC65" s="7"/>
      <c r="BD65" s="7"/>
      <c r="BE65" s="7"/>
    </row>
    <row r="66" ht="17" customHeight="1">
      <c r="A66" t="s" s="171">
        <v>166</v>
      </c>
      <c r="B66" s="7"/>
      <c r="C66" s="7"/>
      <c r="D66" s="7"/>
      <c r="E66" s="7"/>
      <c r="F66" s="7"/>
      <c r="G66" s="7"/>
      <c r="H66" s="7"/>
      <c r="I66" s="7"/>
      <c r="J66" s="7"/>
      <c r="K66" s="7"/>
      <c r="L66" s="7"/>
      <c r="M66" s="7"/>
      <c r="N66" s="7"/>
      <c r="O66" s="7"/>
      <c r="P66" s="7"/>
      <c r="Q66" s="7"/>
      <c r="R66" s="7"/>
      <c r="S66" s="7"/>
      <c r="T66" s="7"/>
      <c r="U66" s="7"/>
      <c r="V66" s="7"/>
      <c r="W66" s="7"/>
      <c r="X66" s="7"/>
      <c r="Y66" s="7"/>
      <c r="Z66" t="s" s="60">
        <v>369</v>
      </c>
      <c r="AA66" s="3"/>
      <c r="AB66" s="3"/>
      <c r="AC66" s="3"/>
      <c r="AD66" s="150"/>
      <c r="AE66" s="8"/>
      <c r="AF66" s="7"/>
      <c r="AG66" s="7"/>
      <c r="AH66" s="7"/>
      <c r="AI66" s="7"/>
      <c r="AJ66" s="7"/>
      <c r="AK66" s="7"/>
      <c r="AL66" s="162"/>
      <c r="AM66" s="162"/>
      <c r="AN66" s="7"/>
      <c r="AO66" s="7"/>
      <c r="AP66" s="7"/>
      <c r="AQ66" s="7"/>
      <c r="AR66" s="7"/>
      <c r="AS66" s="7"/>
      <c r="AT66" s="7"/>
      <c r="AU66" s="7"/>
      <c r="AV66" s="7"/>
      <c r="AW66" s="7"/>
      <c r="AX66" s="7"/>
      <c r="AY66" s="7"/>
      <c r="AZ66" s="7"/>
      <c r="BA66" s="7"/>
      <c r="BB66" s="7"/>
      <c r="BC66" s="7"/>
      <c r="BD66" s="7"/>
      <c r="BE66" s="7"/>
    </row>
    <row r="67" ht="17" customHeight="1">
      <c r="A67" s="163">
        <v>-0.5243902439024399</v>
      </c>
      <c r="B67" s="7"/>
      <c r="C67" s="7"/>
      <c r="D67" s="7"/>
      <c r="E67" s="7"/>
      <c r="F67" s="7"/>
      <c r="G67" s="7"/>
      <c r="H67" s="7"/>
      <c r="I67" s="7"/>
      <c r="J67" s="7"/>
      <c r="K67" s="7"/>
      <c r="L67" s="7"/>
      <c r="M67" s="7"/>
      <c r="N67" s="7"/>
      <c r="O67" s="7"/>
      <c r="P67" s="7"/>
      <c r="Q67" s="7"/>
      <c r="R67" s="7"/>
      <c r="S67" s="7"/>
      <c r="T67" s="7"/>
      <c r="U67" s="7"/>
      <c r="V67" s="7"/>
      <c r="W67" s="7"/>
      <c r="X67" s="7"/>
      <c r="Y67" s="7"/>
      <c r="Z67" t="s" s="47">
        <v>96</v>
      </c>
      <c r="AA67" s="3"/>
      <c r="AB67" s="3"/>
      <c r="AC67" s="3"/>
      <c r="AD67" s="150"/>
      <c r="AE67" s="8"/>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row>
    <row r="68" ht="17" customHeight="1">
      <c r="A68" t="s" s="171">
        <v>166</v>
      </c>
      <c r="B68" s="7"/>
      <c r="C68" s="7"/>
      <c r="D68" s="7"/>
      <c r="E68" s="7"/>
      <c r="F68" s="7"/>
      <c r="G68" s="7"/>
      <c r="H68" s="7"/>
      <c r="I68" s="7"/>
      <c r="J68" s="7"/>
      <c r="K68" s="7"/>
      <c r="L68" s="7"/>
      <c r="M68" s="7"/>
      <c r="N68" s="7"/>
      <c r="O68" s="7"/>
      <c r="P68" s="7"/>
      <c r="Q68" s="7"/>
      <c r="R68" s="7"/>
      <c r="S68" s="7"/>
      <c r="T68" s="7"/>
      <c r="U68" s="7"/>
      <c r="V68" s="7"/>
      <c r="W68" s="7"/>
      <c r="X68" s="7"/>
      <c r="Y68" s="7"/>
      <c r="Z68" t="s" s="47">
        <v>370</v>
      </c>
      <c r="AA68" s="3"/>
      <c r="AB68" s="3"/>
      <c r="AC68" s="3"/>
      <c r="AD68" s="150"/>
      <c r="AE68" s="8"/>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row>
    <row r="69" ht="17" customHeight="1">
      <c r="A69" s="163">
        <v>-0.27450980392157</v>
      </c>
      <c r="B69" s="7"/>
      <c r="C69" s="7"/>
      <c r="D69" s="7"/>
      <c r="E69" s="7"/>
      <c r="F69" s="7"/>
      <c r="G69" s="7"/>
      <c r="H69" s="7"/>
      <c r="I69" s="7"/>
      <c r="J69" s="7"/>
      <c r="K69" s="7"/>
      <c r="L69" s="7"/>
      <c r="M69" s="7"/>
      <c r="N69" s="7"/>
      <c r="O69" s="7"/>
      <c r="P69" s="7"/>
      <c r="Q69" s="7"/>
      <c r="R69" s="7"/>
      <c r="S69" s="7"/>
      <c r="T69" s="7"/>
      <c r="U69" s="7"/>
      <c r="V69" s="7"/>
      <c r="W69" s="7"/>
      <c r="X69" s="7"/>
      <c r="Y69" s="7"/>
      <c r="Z69" t="s" s="60">
        <v>371</v>
      </c>
      <c r="AA69" s="3"/>
      <c r="AB69" s="3"/>
      <c r="AC69" s="3"/>
      <c r="AD69" s="150"/>
      <c r="AE69" s="8"/>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row>
    <row r="70" ht="17" customHeight="1">
      <c r="A70" t="s" s="171">
        <v>166</v>
      </c>
      <c r="B70" s="7"/>
      <c r="C70" s="7"/>
      <c r="D70" s="7"/>
      <c r="E70" s="7"/>
      <c r="F70" s="7"/>
      <c r="G70" s="7"/>
      <c r="H70" s="7"/>
      <c r="I70" s="7"/>
      <c r="J70" s="7"/>
      <c r="K70" s="7"/>
      <c r="L70" s="7"/>
      <c r="M70" s="7"/>
      <c r="N70" s="7"/>
      <c r="O70" s="7"/>
      <c r="P70" s="7"/>
      <c r="Q70" s="7"/>
      <c r="R70" s="7"/>
      <c r="S70" s="7"/>
      <c r="T70" s="7"/>
      <c r="U70" s="7"/>
      <c r="V70" s="7"/>
      <c r="W70" s="7"/>
      <c r="X70" s="7"/>
      <c r="Y70" s="7"/>
      <c r="Z70" t="s" s="47">
        <v>372</v>
      </c>
      <c r="AA70" s="3"/>
      <c r="AB70" s="3"/>
      <c r="AC70" s="3"/>
      <c r="AD70" s="150"/>
      <c r="AE70" s="8"/>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ht="17" customHeight="1">
      <c r="A71" s="172">
        <v>0</v>
      </c>
      <c r="B71" s="7"/>
      <c r="C71" s="7"/>
      <c r="D71" s="7"/>
      <c r="E71" s="7"/>
      <c r="F71" s="7"/>
      <c r="G71" s="7"/>
      <c r="H71" s="7"/>
      <c r="I71" s="7"/>
      <c r="J71" s="7"/>
      <c r="K71" s="7"/>
      <c r="L71" s="7"/>
      <c r="M71" s="7"/>
      <c r="N71" s="7"/>
      <c r="O71" s="7"/>
      <c r="P71" s="7"/>
      <c r="Q71" s="7"/>
      <c r="R71" s="7"/>
      <c r="S71" s="7"/>
      <c r="T71" s="7"/>
      <c r="U71" s="7"/>
      <c r="V71" s="7"/>
      <c r="W71" s="7"/>
      <c r="X71" s="7"/>
      <c r="Y71" s="7"/>
      <c r="Z71" t="s" s="60">
        <v>133</v>
      </c>
      <c r="AA71" s="3"/>
      <c r="AB71" s="3"/>
      <c r="AC71" s="3"/>
      <c r="AD71" s="150"/>
      <c r="AE71" s="8"/>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row>
    <row r="72" ht="17" customHeight="1">
      <c r="A72" t="s" s="171">
        <v>166</v>
      </c>
      <c r="B72" s="7"/>
      <c r="C72" s="7"/>
      <c r="D72" s="7"/>
      <c r="E72" s="7"/>
      <c r="F72" s="7"/>
      <c r="G72" s="7"/>
      <c r="H72" s="7"/>
      <c r="I72" s="7"/>
      <c r="J72" s="7"/>
      <c r="K72" s="7"/>
      <c r="L72" s="7"/>
      <c r="M72" s="7"/>
      <c r="N72" s="7"/>
      <c r="O72" s="7"/>
      <c r="P72" s="7"/>
      <c r="Q72" s="7"/>
      <c r="R72" s="7"/>
      <c r="S72" s="7"/>
      <c r="T72" s="7"/>
      <c r="U72" s="7"/>
      <c r="V72" s="7"/>
      <c r="W72" s="7"/>
      <c r="X72" s="7"/>
      <c r="Y72" s="7"/>
      <c r="Z72" t="s" s="47">
        <v>373</v>
      </c>
      <c r="AA72" s="3"/>
      <c r="AB72" s="3"/>
      <c r="AC72" s="3"/>
      <c r="AD72" s="150"/>
      <c r="AE72" s="8"/>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row>
    <row r="73" ht="17" customHeight="1">
      <c r="A73" s="163">
        <v>-0.14285714285714</v>
      </c>
      <c r="B73" s="7"/>
      <c r="C73" s="7"/>
      <c r="D73" s="7"/>
      <c r="E73" s="7"/>
      <c r="F73" s="7"/>
      <c r="G73" s="7"/>
      <c r="H73" s="7"/>
      <c r="I73" s="7"/>
      <c r="J73" s="7"/>
      <c r="K73" s="7"/>
      <c r="L73" s="7"/>
      <c r="M73" s="7"/>
      <c r="N73" s="7"/>
      <c r="O73" s="7"/>
      <c r="P73" s="7"/>
      <c r="Q73" s="7"/>
      <c r="R73" s="7"/>
      <c r="S73" s="7"/>
      <c r="T73" s="7"/>
      <c r="U73" s="7"/>
      <c r="V73" s="7"/>
      <c r="W73" s="7"/>
      <c r="X73" s="7"/>
      <c r="Y73" s="7"/>
      <c r="Z73" t="s" s="47">
        <v>374</v>
      </c>
      <c r="AA73" s="3"/>
      <c r="AB73" s="3"/>
      <c r="AC73" s="3"/>
      <c r="AD73" s="150"/>
      <c r="AE73" s="8"/>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row>
    <row r="74" ht="17" customHeight="1">
      <c r="A74" t="s" s="171">
        <v>166</v>
      </c>
      <c r="B74" s="7"/>
      <c r="C74" s="7"/>
      <c r="D74" s="7"/>
      <c r="E74" s="7"/>
      <c r="F74" s="7"/>
      <c r="G74" s="7"/>
      <c r="H74" s="7"/>
      <c r="I74" s="7"/>
      <c r="J74" s="7"/>
      <c r="K74" s="7"/>
      <c r="L74" s="7"/>
      <c r="M74" s="7"/>
      <c r="N74" s="7"/>
      <c r="O74" s="7"/>
      <c r="P74" s="7"/>
      <c r="Q74" s="7"/>
      <c r="R74" s="7"/>
      <c r="S74" s="7"/>
      <c r="T74" s="7"/>
      <c r="U74" s="7"/>
      <c r="V74" s="7"/>
      <c r="W74" s="7"/>
      <c r="X74" s="7"/>
      <c r="Y74" s="7"/>
      <c r="Z74" t="s" s="60">
        <v>375</v>
      </c>
      <c r="AA74" s="3"/>
      <c r="AB74" s="3"/>
      <c r="AC74" s="3"/>
      <c r="AD74" s="150"/>
      <c r="AE74" s="8"/>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row>
    <row r="75" ht="17" customHeight="1">
      <c r="A75" s="163">
        <v>-0.4388888888888889</v>
      </c>
      <c r="B75" s="7"/>
      <c r="C75" s="7"/>
      <c r="D75" s="7"/>
      <c r="E75" s="7"/>
      <c r="F75" s="7"/>
      <c r="G75" s="7"/>
      <c r="H75" s="7"/>
      <c r="I75" s="7"/>
      <c r="J75" s="7"/>
      <c r="K75" s="7"/>
      <c r="L75" s="7"/>
      <c r="M75" s="7"/>
      <c r="N75" s="7"/>
      <c r="O75" s="7"/>
      <c r="P75" s="7"/>
      <c r="Q75" s="7"/>
      <c r="R75" s="7"/>
      <c r="S75" s="7"/>
      <c r="T75" s="7"/>
      <c r="U75" s="7"/>
      <c r="V75" s="7"/>
      <c r="W75" s="7"/>
      <c r="X75" s="7"/>
      <c r="Y75" s="7"/>
      <c r="Z75" t="s" s="60">
        <v>376</v>
      </c>
      <c r="AA75" s="3"/>
      <c r="AB75" s="3"/>
      <c r="AC75" s="3"/>
      <c r="AD75" s="150"/>
      <c r="AE75" s="8"/>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row>
    <row r="76" ht="17" customHeight="1">
      <c r="A76" t="s" s="171">
        <v>166</v>
      </c>
      <c r="B76" s="7"/>
      <c r="C76" s="7"/>
      <c r="D76" s="7"/>
      <c r="E76" s="7"/>
      <c r="F76" s="7"/>
      <c r="G76" s="7"/>
      <c r="H76" s="7"/>
      <c r="I76" s="7"/>
      <c r="J76" s="7"/>
      <c r="K76" s="7"/>
      <c r="L76" s="7"/>
      <c r="M76" s="7"/>
      <c r="N76" s="7"/>
      <c r="O76" s="7"/>
      <c r="P76" s="7"/>
      <c r="Q76" s="7"/>
      <c r="R76" s="7"/>
      <c r="S76" s="7"/>
      <c r="T76" s="7"/>
      <c r="U76" s="7"/>
      <c r="V76" s="7"/>
      <c r="W76" s="7"/>
      <c r="X76" s="7"/>
      <c r="Y76" s="7"/>
      <c r="Z76" t="s" s="47">
        <v>377</v>
      </c>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row>
    <row r="77" ht="17" customHeight="1">
      <c r="A77" s="163">
        <v>0</v>
      </c>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row>
    <row r="78" ht="17.45" customHeight="1">
      <c r="A78" t="s" s="171">
        <v>166</v>
      </c>
      <c r="B78" s="7"/>
      <c r="C78" s="7"/>
      <c r="D78" s="7"/>
      <c r="E78" s="7"/>
      <c r="F78" s="7"/>
      <c r="G78" s="7"/>
      <c r="H78" s="7"/>
      <c r="I78" s="7"/>
      <c r="J78" s="7"/>
      <c r="K78" s="7"/>
      <c r="L78" s="7"/>
      <c r="M78" s="7"/>
      <c r="N78" s="7"/>
      <c r="O78" s="7"/>
      <c r="P78" s="7"/>
      <c r="Q78" s="7"/>
      <c r="R78" s="7"/>
      <c r="S78" s="7"/>
      <c r="T78" s="7"/>
      <c r="U78" s="7"/>
      <c r="V78" s="7"/>
      <c r="W78" s="7"/>
      <c r="X78" s="7"/>
      <c r="Y78" s="7"/>
      <c r="Z78" s="173"/>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row>
    <row r="79" ht="15" customHeight="1">
      <c r="A79" s="163">
        <v>-0.2564102564102565</v>
      </c>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row>
    <row r="80" ht="15" customHeight="1">
      <c r="A80" t="s" s="171">
        <v>166</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row>
    <row r="81" ht="15" customHeight="1">
      <c r="A81" s="2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row>
    <row r="82" ht="15" customHeight="1">
      <c r="A82" t="s" s="174">
        <f>A45</f>
        <v>378</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row>
    <row r="83" ht="15" customHeight="1">
      <c r="A83" t="s" s="175">
        <f>A46</f>
        <v>379</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row>
    <row r="84" ht="15" customHeight="1">
      <c r="A84" t="s" s="175">
        <f>A47</f>
        <v>380</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row>
    <row r="85" ht="15" customHeight="1">
      <c r="A85" t="s" s="175">
        <f>A48</f>
        <v>381</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row>
    <row r="86" ht="17.45" customHeight="1">
      <c r="A86" t="s" s="176">
        <f>A49</f>
        <v>382</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row>
  </sheetData>
  <mergeCells count="2">
    <mergeCell ref="AV39:AW39"/>
    <mergeCell ref="C1:E1"/>
  </mergeCells>
  <pageMargins left="0.43" right="0.23" top="0.23" bottom="0.23" header="0.31" footer="0.12"/>
  <pageSetup firstPageNumber="1" fitToHeight="1" fitToWidth="1" scale="61" useFirstPageNumber="0" orientation="landscape"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