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LandPrice&amp;PastureYieldEffect.xl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C26" i="1"/>
  <c r="D26" i="1"/>
  <c r="H26" i="1"/>
  <c r="D25" i="1"/>
  <c r="H25" i="1"/>
  <c r="D24" i="1"/>
  <c r="H24" i="1"/>
  <c r="C19" i="1"/>
  <c r="C20" i="1"/>
  <c r="D20" i="1"/>
  <c r="G20" i="1"/>
  <c r="I20" i="1"/>
  <c r="H20" i="1"/>
  <c r="D19" i="1"/>
  <c r="G19" i="1"/>
  <c r="I19" i="1"/>
  <c r="H19" i="1"/>
  <c r="D18" i="1"/>
  <c r="G18" i="1"/>
  <c r="I18" i="1"/>
  <c r="H18" i="1"/>
  <c r="G14" i="1"/>
  <c r="H14" i="1"/>
  <c r="D13" i="1"/>
  <c r="G13" i="1"/>
  <c r="I13" i="1"/>
  <c r="K13" i="1"/>
  <c r="J13" i="1"/>
  <c r="H13" i="1"/>
  <c r="D11" i="1"/>
  <c r="G11" i="1"/>
  <c r="I11" i="1"/>
  <c r="K11" i="1"/>
  <c r="J11" i="1"/>
  <c r="H11" i="1"/>
  <c r="C7" i="1"/>
  <c r="D7" i="1"/>
  <c r="G7" i="1"/>
  <c r="I7" i="1"/>
  <c r="K7" i="1"/>
  <c r="J7" i="1"/>
  <c r="H7" i="1"/>
  <c r="D6" i="1"/>
  <c r="G6" i="1"/>
  <c r="I6" i="1"/>
  <c r="K6" i="1"/>
  <c r="J6" i="1"/>
  <c r="H6" i="1"/>
  <c r="D5" i="1"/>
  <c r="G5" i="1"/>
  <c r="I5" i="1"/>
  <c r="K5" i="1"/>
  <c r="J5" i="1"/>
  <c r="H5" i="1"/>
  <c r="D4" i="1"/>
  <c r="G4" i="1"/>
  <c r="I4" i="1"/>
  <c r="K4" i="1"/>
  <c r="J4" i="1"/>
  <c r="H4" i="1"/>
</calcChain>
</file>

<file path=xl/sharedStrings.xml><?xml version="1.0" encoding="utf-8"?>
<sst xmlns="http://schemas.openxmlformats.org/spreadsheetml/2006/main" count="88" uniqueCount="58">
  <si>
    <t>Land Price Effects on Pasture Costs</t>
  </si>
  <si>
    <t>Name</t>
  </si>
  <si>
    <t xml:space="preserve">Growing costs are not included. They are in Pasture Silage Hay Crop costs. </t>
  </si>
  <si>
    <t xml:space="preserve">Instructions are in red. Don’t type over blue cells, they contain formulae. </t>
  </si>
  <si>
    <t>Land</t>
  </si>
  <si>
    <t>Interest</t>
  </si>
  <si>
    <t>Cost to own one</t>
  </si>
  <si>
    <t>Pasture DM kg</t>
  </si>
  <si>
    <t>kg DM</t>
  </si>
  <si>
    <t>kg Milk Solids</t>
  </si>
  <si>
    <t>Cost</t>
  </si>
  <si>
    <t>Remaining</t>
  </si>
  <si>
    <t>% of</t>
  </si>
  <si>
    <t>Dairy</t>
  </si>
  <si>
    <t>Price/ha or a</t>
  </si>
  <si>
    <t>Rate</t>
  </si>
  <si>
    <t>ha or acre/yr</t>
  </si>
  <si>
    <t>Grown/ha or a</t>
  </si>
  <si>
    <t>/kg MS</t>
  </si>
  <si>
    <t>/ha</t>
  </si>
  <si>
    <t>/kg DM</t>
  </si>
  <si>
    <t>from Payout</t>
  </si>
  <si>
    <t>&lt; Enter Payout/kg MS</t>
  </si>
  <si>
    <t>Enter your figures in yellow cells</t>
  </si>
  <si>
    <t>Japan</t>
  </si>
  <si>
    <t>NZ</t>
  </si>
  <si>
    <t>Japan interest rate to farmers is about 2% and in NZ about 6.5%.</t>
  </si>
  <si>
    <t>lb DM</t>
  </si>
  <si>
    <t>Production/a in</t>
  </si>
  <si>
    <t>US$</t>
  </si>
  <si>
    <t>USA dairy figures in US$/acre</t>
  </si>
  <si>
    <t>lb DM/a</t>
  </si>
  <si>
    <t>/lb MS</t>
  </si>
  <si>
    <t>lb Milk Solids</t>
  </si>
  <si>
    <t>/lb DM</t>
  </si>
  <si>
    <t>/lb milk</t>
  </si>
  <si>
    <t>&lt; Enter Payout/lb MS</t>
  </si>
  <si>
    <t>MS</t>
  </si>
  <si>
    <t>/100 lb milk</t>
  </si>
  <si>
    <t>lb milk/a</t>
  </si>
  <si>
    <t>&lt; Enter Payout/100 lb milk</t>
  </si>
  <si>
    <t>100 lb</t>
  </si>
  <si>
    <t>in some areas close to towns</t>
  </si>
  <si>
    <t>kg Meat</t>
  </si>
  <si>
    <t>/kg Meat</t>
  </si>
  <si>
    <t>Meat</t>
  </si>
  <si>
    <t>Production/ha</t>
  </si>
  <si>
    <t>/kg Wool</t>
  </si>
  <si>
    <t>kg Wool</t>
  </si>
  <si>
    <t>Wool</t>
  </si>
  <si>
    <t xml:space="preserve">     </t>
  </si>
  <si>
    <t xml:space="preserve">Pasture dry matter yields/ha or acre are a main factor that determines land price. </t>
  </si>
  <si>
    <t xml:space="preserve">Land prices should relate to animal or crop production, but the closer to a city or beach, the higher the price will be. </t>
  </si>
  <si>
    <t xml:space="preserve">The prices that animal products can sell for in the area concerned also influence land prices. </t>
  </si>
  <si>
    <t xml:space="preserve">Obviously climate and soil types influence land prices. </t>
  </si>
  <si>
    <t xml:space="preserve">Wealthy buyers increase the price of land that is picturesque or close to visible water. </t>
  </si>
  <si>
    <t>Lifestylers and urban subdivisions in the area affect adjacent land prices.</t>
  </si>
  <si>
    <t xml:space="preserve">High land prices can justify the feeding of supplements, provided the costs are less than the extra it produces and substitution of pasture doesn’t occur.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</si>
</sst>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&quot; &quot;mmm&quot; &quot;yy"/>
    <numFmt numFmtId="165" formatCode="&quot;$&quot;#,##0.00"/>
    <numFmt numFmtId="166" formatCode="&quot;$&quot;#,##0"/>
    <numFmt numFmtId="167" formatCode="#,##0.0%"/>
    <numFmt numFmtId="168" formatCode="&quot;$&quot;#,##0.00&quot; &quot;;\(&quot;$&quot;#,##0.00\)"/>
    <numFmt numFmtId="169" formatCode="#,##0%&quot; &quot;;\(#,##0%\)"/>
  </numFmts>
  <fonts count="9" x14ac:knownFonts="1">
    <font>
      <sz val="10"/>
      <color indexed="8"/>
      <name val="Geneva"/>
    </font>
    <font>
      <b/>
      <sz val="14"/>
      <color indexed="8"/>
      <name val="Times"/>
    </font>
    <font>
      <sz val="12"/>
      <color indexed="8"/>
      <name val="Times"/>
    </font>
    <font>
      <sz val="14"/>
      <color indexed="8"/>
      <name val="Times New Roman"/>
    </font>
    <font>
      <sz val="12"/>
      <color indexed="11"/>
      <name val="Times"/>
    </font>
    <font>
      <b/>
      <sz val="12"/>
      <color indexed="8"/>
      <name val="Times"/>
    </font>
    <font>
      <b/>
      <sz val="12"/>
      <color indexed="11"/>
      <name val="Times"/>
    </font>
    <font>
      <u/>
      <sz val="12"/>
      <color indexed="8"/>
      <name val="Times"/>
    </font>
    <font>
      <b/>
      <sz val="12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49" fontId="7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9" fontId="2" fillId="4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/>
    <xf numFmtId="168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  <xf numFmtId="49" fontId="2" fillId="3" borderId="1" xfId="0" applyNumberFormat="1" applyFont="1" applyFill="1" applyBorder="1" applyAlignment="1"/>
    <xf numFmtId="168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15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workbookViewId="0">
      <selection activeCell="C36" sqref="C36"/>
    </sheetView>
  </sheetViews>
  <sheetFormatPr baseColWidth="10" defaultColWidth="10.85546875" defaultRowHeight="13" customHeight="1" x14ac:dyDescent="0.2"/>
  <cols>
    <col min="1" max="1" width="7.42578125" style="1" customWidth="1"/>
    <col min="2" max="2" width="11.140625" style="1" customWidth="1"/>
    <col min="3" max="3" width="7.7109375" style="1" customWidth="1"/>
    <col min="4" max="4" width="14.140625" style="1" customWidth="1"/>
    <col min="5" max="5" width="13.140625" style="1" customWidth="1"/>
    <col min="6" max="6" width="9.140625" style="1" customWidth="1"/>
    <col min="7" max="7" width="13.28515625" style="1" customWidth="1"/>
    <col min="8" max="8" width="8.85546875" style="1" customWidth="1"/>
    <col min="9" max="9" width="7.85546875" style="1" customWidth="1"/>
    <col min="10" max="10" width="11" style="1" customWidth="1"/>
    <col min="11" max="11" width="6.140625" style="1" customWidth="1"/>
    <col min="12" max="12" width="17.7109375" style="1" customWidth="1"/>
    <col min="13" max="13" width="18.42578125" style="1" customWidth="1"/>
    <col min="14" max="14" width="10.85546875" style="1" customWidth="1"/>
    <col min="15" max="256" width="10.85546875" customWidth="1"/>
  </cols>
  <sheetData>
    <row r="1" spans="1:14" ht="22" customHeight="1" x14ac:dyDescent="0.25">
      <c r="A1" s="2" t="s">
        <v>0</v>
      </c>
      <c r="B1" s="3"/>
      <c r="C1" s="3"/>
      <c r="D1" s="3"/>
      <c r="E1" s="4" t="s">
        <v>1</v>
      </c>
      <c r="F1" s="5" t="s">
        <v>2</v>
      </c>
      <c r="G1" s="3"/>
      <c r="H1" s="3"/>
      <c r="I1" s="3"/>
      <c r="J1" s="6"/>
      <c r="K1" s="7"/>
      <c r="L1" s="8" t="s">
        <v>3</v>
      </c>
      <c r="M1" s="9"/>
      <c r="N1" s="10"/>
    </row>
    <row r="2" spans="1:14" ht="16" customHeight="1" x14ac:dyDescent="0.2">
      <c r="A2" s="3"/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10</v>
      </c>
      <c r="J2" s="11" t="s">
        <v>11</v>
      </c>
      <c r="K2" s="12" t="s">
        <v>12</v>
      </c>
      <c r="L2" s="9"/>
      <c r="M2" s="3"/>
      <c r="N2" s="10"/>
    </row>
    <row r="3" spans="1:14" ht="16" customHeight="1" x14ac:dyDescent="0.2">
      <c r="A3" s="13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18</v>
      </c>
      <c r="J3" s="11" t="s">
        <v>21</v>
      </c>
      <c r="K3" s="14">
        <v>5.5</v>
      </c>
      <c r="L3" s="5" t="s">
        <v>22</v>
      </c>
      <c r="M3" s="3"/>
      <c r="N3" s="10"/>
    </row>
    <row r="4" spans="1:14" ht="16" customHeight="1" x14ac:dyDescent="0.2">
      <c r="A4" s="15"/>
      <c r="B4" s="16">
        <v>20000</v>
      </c>
      <c r="C4" s="17">
        <v>0.06</v>
      </c>
      <c r="D4" s="18">
        <f>B4*C4</f>
        <v>1200</v>
      </c>
      <c r="E4" s="19">
        <v>14000</v>
      </c>
      <c r="F4" s="20">
        <v>12</v>
      </c>
      <c r="G4" s="21">
        <f>E4/F4</f>
        <v>1166.6666666666667</v>
      </c>
      <c r="H4" s="22">
        <f>D4/E4</f>
        <v>8.5714285714285715E-2</v>
      </c>
      <c r="I4" s="23">
        <f>D4/G4</f>
        <v>1.0285714285714285</v>
      </c>
      <c r="J4" s="23">
        <f>$K$3-I4</f>
        <v>4.4714285714285715</v>
      </c>
      <c r="K4" s="24">
        <f>I4/$K$3</f>
        <v>0.18701298701298699</v>
      </c>
      <c r="L4" s="5" t="s">
        <v>23</v>
      </c>
      <c r="M4" s="3"/>
      <c r="N4" s="10"/>
    </row>
    <row r="5" spans="1:14" ht="16" customHeight="1" x14ac:dyDescent="0.2">
      <c r="A5" s="13" t="s">
        <v>24</v>
      </c>
      <c r="B5" s="16">
        <v>35000</v>
      </c>
      <c r="C5" s="17">
        <v>0.01</v>
      </c>
      <c r="D5" s="18">
        <f>B5*C5</f>
        <v>350</v>
      </c>
      <c r="E5" s="19">
        <v>10000</v>
      </c>
      <c r="F5" s="20">
        <v>10</v>
      </c>
      <c r="G5" s="21">
        <f>E5/F5</f>
        <v>1000</v>
      </c>
      <c r="H5" s="22">
        <f>D5/E5</f>
        <v>3.5000000000000003E-2</v>
      </c>
      <c r="I5" s="23">
        <f>D5/G5</f>
        <v>0.35</v>
      </c>
      <c r="J5" s="23">
        <f>$K$3-I5</f>
        <v>5.15</v>
      </c>
      <c r="K5" s="24">
        <f>I5/$K$3</f>
        <v>6.363636363636363E-2</v>
      </c>
      <c r="L5" s="5" t="s">
        <v>23</v>
      </c>
      <c r="M5" s="3"/>
      <c r="N5" s="10"/>
    </row>
    <row r="6" spans="1:14" ht="16" customHeight="1" x14ac:dyDescent="0.2">
      <c r="A6" s="13" t="s">
        <v>25</v>
      </c>
      <c r="B6" s="16">
        <v>40000</v>
      </c>
      <c r="C6" s="17">
        <v>0.06</v>
      </c>
      <c r="D6" s="18">
        <f>B6*C6</f>
        <v>2400</v>
      </c>
      <c r="E6" s="19">
        <v>16000</v>
      </c>
      <c r="F6" s="20">
        <v>12</v>
      </c>
      <c r="G6" s="21">
        <f>E6/F6</f>
        <v>1333.3333333333333</v>
      </c>
      <c r="H6" s="22">
        <f>D6/E6</f>
        <v>0.15</v>
      </c>
      <c r="I6" s="23">
        <f>D6/G6</f>
        <v>1.8</v>
      </c>
      <c r="J6" s="23">
        <f>$K$3-I6</f>
        <v>3.7</v>
      </c>
      <c r="K6" s="24">
        <f>I6/$K$3</f>
        <v>0.32727272727272727</v>
      </c>
      <c r="L6" s="5" t="s">
        <v>23</v>
      </c>
      <c r="M6" s="3"/>
      <c r="N6" s="10"/>
    </row>
    <row r="7" spans="1:14" ht="16" customHeight="1" x14ac:dyDescent="0.2">
      <c r="A7" s="15"/>
      <c r="B7" s="16">
        <v>50000</v>
      </c>
      <c r="C7" s="25">
        <f>C6</f>
        <v>0.06</v>
      </c>
      <c r="D7" s="18">
        <f>B7*C7</f>
        <v>3000</v>
      </c>
      <c r="E7" s="19">
        <v>17000</v>
      </c>
      <c r="F7" s="20">
        <v>12</v>
      </c>
      <c r="G7" s="21">
        <f>E7/F7</f>
        <v>1416.6666666666667</v>
      </c>
      <c r="H7" s="22">
        <f>D7/E7</f>
        <v>0.17647058823529413</v>
      </c>
      <c r="I7" s="23">
        <f>D7/G7</f>
        <v>2.1176470588235294</v>
      </c>
      <c r="J7" s="23">
        <f>$K$3-I7</f>
        <v>3.3823529411764706</v>
      </c>
      <c r="K7" s="24">
        <f>I7/$K$3</f>
        <v>0.38502673796791442</v>
      </c>
      <c r="L7" s="5" t="s">
        <v>23</v>
      </c>
      <c r="M7" s="3"/>
      <c r="N7" s="10"/>
    </row>
    <row r="8" spans="1:14" ht="16" customHeight="1" x14ac:dyDescent="0.2">
      <c r="A8" s="26" t="s">
        <v>26</v>
      </c>
      <c r="B8" s="27"/>
      <c r="C8" s="28"/>
      <c r="D8" s="27"/>
      <c r="E8" s="29"/>
      <c r="F8" s="7"/>
      <c r="G8" s="29"/>
      <c r="H8" s="30"/>
      <c r="I8" s="31"/>
      <c r="J8" s="31"/>
      <c r="K8" s="32"/>
      <c r="L8" s="3"/>
      <c r="M8" s="3"/>
      <c r="N8" s="10"/>
    </row>
    <row r="9" spans="1:14" ht="16" customHeight="1" x14ac:dyDescent="0.2">
      <c r="A9" s="33"/>
      <c r="B9" s="3"/>
      <c r="C9" s="3"/>
      <c r="D9" s="3"/>
      <c r="E9" s="3"/>
      <c r="F9" s="12" t="s">
        <v>27</v>
      </c>
      <c r="G9" s="11" t="s">
        <v>28</v>
      </c>
      <c r="H9" s="11" t="s">
        <v>10</v>
      </c>
      <c r="I9" s="11" t="s">
        <v>10</v>
      </c>
      <c r="J9" s="12" t="s">
        <v>29</v>
      </c>
      <c r="K9" s="7"/>
      <c r="L9" s="3"/>
      <c r="M9" s="3"/>
      <c r="N9" s="10"/>
    </row>
    <row r="10" spans="1:14" ht="16" customHeight="1" x14ac:dyDescent="0.2">
      <c r="A10" s="34" t="s">
        <v>30</v>
      </c>
      <c r="B10" s="3"/>
      <c r="C10" s="3"/>
      <c r="D10" s="3"/>
      <c r="E10" s="11" t="s">
        <v>31</v>
      </c>
      <c r="F10" s="11" t="s">
        <v>32</v>
      </c>
      <c r="G10" s="11" t="s">
        <v>33</v>
      </c>
      <c r="H10" s="11" t="s">
        <v>34</v>
      </c>
      <c r="I10" s="11" t="s">
        <v>35</v>
      </c>
      <c r="J10" s="11" t="s">
        <v>11</v>
      </c>
      <c r="K10" s="14">
        <v>6</v>
      </c>
      <c r="L10" s="5" t="s">
        <v>36</v>
      </c>
      <c r="M10" s="9"/>
      <c r="N10" s="10"/>
    </row>
    <row r="11" spans="1:14" ht="16" customHeight="1" x14ac:dyDescent="0.2">
      <c r="A11" s="13" t="s">
        <v>37</v>
      </c>
      <c r="B11" s="16">
        <v>7000</v>
      </c>
      <c r="C11" s="17">
        <v>0.06</v>
      </c>
      <c r="D11" s="18">
        <f>B11*C11</f>
        <v>420</v>
      </c>
      <c r="E11" s="19">
        <v>12000</v>
      </c>
      <c r="F11" s="20">
        <v>14</v>
      </c>
      <c r="G11" s="21">
        <f>E11/F11</f>
        <v>857.14285714285711</v>
      </c>
      <c r="H11" s="22">
        <f>D11/E11</f>
        <v>3.5000000000000003E-2</v>
      </c>
      <c r="I11" s="23">
        <f>D11/G11</f>
        <v>0.49</v>
      </c>
      <c r="J11" s="23">
        <f>K10-I11</f>
        <v>5.51</v>
      </c>
      <c r="K11" s="24">
        <f>I11/K10</f>
        <v>8.1666666666666665E-2</v>
      </c>
      <c r="L11" s="5" t="s">
        <v>23</v>
      </c>
      <c r="M11" s="3"/>
      <c r="N11" s="3"/>
    </row>
    <row r="12" spans="1:14" ht="16" customHeight="1" x14ac:dyDescent="0.2">
      <c r="A12" s="35"/>
      <c r="B12" s="9"/>
      <c r="C12" s="9"/>
      <c r="D12" s="9"/>
      <c r="E12" s="10"/>
      <c r="F12" s="36" t="s">
        <v>38</v>
      </c>
      <c r="G12" s="12" t="s">
        <v>39</v>
      </c>
      <c r="H12" s="36" t="s">
        <v>38</v>
      </c>
      <c r="I12" s="36" t="s">
        <v>38</v>
      </c>
      <c r="J12" s="3"/>
      <c r="K12" s="37">
        <v>14</v>
      </c>
      <c r="L12" s="5" t="s">
        <v>40</v>
      </c>
      <c r="M12" s="9"/>
      <c r="N12" s="10"/>
    </row>
    <row r="13" spans="1:14" ht="16" customHeight="1" x14ac:dyDescent="0.2">
      <c r="A13" s="13" t="s">
        <v>41</v>
      </c>
      <c r="B13" s="16">
        <v>7000</v>
      </c>
      <c r="C13" s="17">
        <v>0.06</v>
      </c>
      <c r="D13" s="18">
        <f>B13*C13</f>
        <v>420</v>
      </c>
      <c r="E13" s="19">
        <v>12000</v>
      </c>
      <c r="F13" s="19">
        <v>171</v>
      </c>
      <c r="G13" s="21">
        <f>E13*1.5</f>
        <v>18000</v>
      </c>
      <c r="H13" s="22">
        <f>D13/E13*100</f>
        <v>3.5000000000000004</v>
      </c>
      <c r="I13" s="23">
        <f>D13/G13*100</f>
        <v>2.3333333333333335</v>
      </c>
      <c r="J13" s="23">
        <f>K12-I13</f>
        <v>11.666666666666666</v>
      </c>
      <c r="K13" s="24">
        <f>I13/K12</f>
        <v>0.16666666666666669</v>
      </c>
      <c r="L13" s="5" t="s">
        <v>23</v>
      </c>
      <c r="M13" s="9"/>
      <c r="N13" s="3"/>
    </row>
    <row r="14" spans="1:14" ht="16" customHeight="1" x14ac:dyDescent="0.2">
      <c r="A14" s="15"/>
      <c r="B14" s="16">
        <v>20000</v>
      </c>
      <c r="C14" s="5" t="s">
        <v>42</v>
      </c>
      <c r="D14" s="3"/>
      <c r="E14" s="3"/>
      <c r="F14" s="3"/>
      <c r="G14" s="38">
        <f>F13/100</f>
        <v>1.71</v>
      </c>
      <c r="H14" s="38">
        <f>G14*0.9</f>
        <v>1.5389999999999999</v>
      </c>
      <c r="I14" s="3"/>
      <c r="J14" s="3"/>
      <c r="K14" s="7"/>
      <c r="L14" s="3"/>
      <c r="M14" s="3"/>
      <c r="N14" s="10"/>
    </row>
    <row r="15" spans="1:14" ht="16" customHeight="1" x14ac:dyDescent="0.2">
      <c r="A15" s="15"/>
      <c r="B15" s="27"/>
      <c r="C15" s="3"/>
      <c r="D15" s="3"/>
      <c r="E15" s="3"/>
      <c r="F15" s="3"/>
      <c r="G15" s="3"/>
      <c r="H15" s="3"/>
      <c r="I15" s="3"/>
      <c r="J15" s="3"/>
      <c r="K15" s="7"/>
      <c r="L15" s="3"/>
      <c r="M15" s="3"/>
      <c r="N15" s="10"/>
    </row>
    <row r="16" spans="1:14" ht="16" customHeight="1" x14ac:dyDescent="0.2">
      <c r="A16" s="35"/>
      <c r="B16" s="3"/>
      <c r="C16" s="3"/>
      <c r="D16" s="3"/>
      <c r="E16" s="3"/>
      <c r="F16" s="11" t="s">
        <v>8</v>
      </c>
      <c r="G16" s="11" t="s">
        <v>43</v>
      </c>
      <c r="H16" s="11" t="s">
        <v>10</v>
      </c>
      <c r="I16" s="11" t="s">
        <v>10</v>
      </c>
      <c r="J16" s="3"/>
      <c r="K16" s="7"/>
      <c r="L16" s="3"/>
      <c r="M16" s="3"/>
      <c r="N16" s="10"/>
    </row>
    <row r="17" spans="1:14" ht="16" customHeight="1" x14ac:dyDescent="0.2">
      <c r="A17" s="35"/>
      <c r="B17" s="7"/>
      <c r="C17" s="3"/>
      <c r="D17" s="31"/>
      <c r="E17" s="7"/>
      <c r="F17" s="11" t="s">
        <v>44</v>
      </c>
      <c r="G17" s="11" t="s">
        <v>19</v>
      </c>
      <c r="H17" s="11" t="s">
        <v>20</v>
      </c>
      <c r="I17" s="11" t="s">
        <v>44</v>
      </c>
      <c r="J17" s="7"/>
      <c r="K17" s="7"/>
      <c r="L17" s="3"/>
      <c r="M17" s="3"/>
      <c r="N17" s="10"/>
    </row>
    <row r="18" spans="1:14" ht="16" customHeight="1" x14ac:dyDescent="0.2">
      <c r="A18" s="13" t="s">
        <v>45</v>
      </c>
      <c r="B18" s="16">
        <v>8000</v>
      </c>
      <c r="C18" s="17">
        <v>0.08</v>
      </c>
      <c r="D18" s="18">
        <f>B18*C18</f>
        <v>640</v>
      </c>
      <c r="E18" s="19">
        <v>12000</v>
      </c>
      <c r="F18" s="20">
        <v>10</v>
      </c>
      <c r="G18" s="21">
        <f>E18/F18</f>
        <v>1200</v>
      </c>
      <c r="H18" s="22">
        <f>D18/E18</f>
        <v>5.3333333333333337E-2</v>
      </c>
      <c r="I18" s="23">
        <f>D18/G18</f>
        <v>0.53333333333333333</v>
      </c>
      <c r="J18" s="5" t="s">
        <v>23</v>
      </c>
      <c r="K18" s="7"/>
      <c r="L18" s="3"/>
      <c r="M18" s="3"/>
      <c r="N18" s="10"/>
    </row>
    <row r="19" spans="1:14" ht="16" customHeight="1" x14ac:dyDescent="0.2">
      <c r="A19" s="35"/>
      <c r="B19" s="16">
        <v>9000</v>
      </c>
      <c r="C19" s="17">
        <f>C18</f>
        <v>0.08</v>
      </c>
      <c r="D19" s="18">
        <f>B19*C19</f>
        <v>720</v>
      </c>
      <c r="E19" s="19">
        <v>13000</v>
      </c>
      <c r="F19" s="20">
        <v>10</v>
      </c>
      <c r="G19" s="21">
        <f>E19/F19</f>
        <v>1300</v>
      </c>
      <c r="H19" s="22">
        <f>D19/E19</f>
        <v>5.5384615384615386E-2</v>
      </c>
      <c r="I19" s="23">
        <f>D19/G19</f>
        <v>0.55384615384615388</v>
      </c>
      <c r="J19" s="5" t="s">
        <v>23</v>
      </c>
      <c r="K19" s="7"/>
      <c r="L19" s="3"/>
      <c r="M19" s="3"/>
      <c r="N19" s="10"/>
    </row>
    <row r="20" spans="1:14" ht="16" customHeight="1" x14ac:dyDescent="0.2">
      <c r="A20" s="35"/>
      <c r="B20" s="16">
        <v>10000</v>
      </c>
      <c r="C20" s="17">
        <f>C19</f>
        <v>0.08</v>
      </c>
      <c r="D20" s="18">
        <f>B20*C20</f>
        <v>800</v>
      </c>
      <c r="E20" s="19">
        <v>14000</v>
      </c>
      <c r="F20" s="20">
        <v>10</v>
      </c>
      <c r="G20" s="21">
        <f>E20/F20</f>
        <v>1400</v>
      </c>
      <c r="H20" s="22">
        <f>D20/E20</f>
        <v>5.7142857142857141E-2</v>
      </c>
      <c r="I20" s="23">
        <f>D20/G20</f>
        <v>0.5714285714285714</v>
      </c>
      <c r="J20" s="5" t="s">
        <v>23</v>
      </c>
      <c r="K20" s="7"/>
      <c r="L20" s="3"/>
      <c r="M20" s="3"/>
      <c r="N20" s="10"/>
    </row>
    <row r="21" spans="1:14" ht="16" customHeight="1" x14ac:dyDescent="0.2">
      <c r="A21" s="35"/>
      <c r="B21" s="27"/>
      <c r="C21" s="28"/>
      <c r="D21" s="27"/>
      <c r="E21" s="29"/>
      <c r="F21" s="7"/>
      <c r="G21" s="29"/>
      <c r="H21" s="30"/>
      <c r="I21" s="31"/>
      <c r="J21" s="3"/>
      <c r="K21" s="7"/>
      <c r="L21" s="3"/>
      <c r="M21" s="3"/>
      <c r="N21" s="10"/>
    </row>
    <row r="22" spans="1:14" ht="16" customHeight="1" x14ac:dyDescent="0.2">
      <c r="A22" s="35"/>
      <c r="B22" s="3"/>
      <c r="C22" s="3"/>
      <c r="D22" s="3"/>
      <c r="E22" s="3"/>
      <c r="F22" s="11" t="s">
        <v>8</v>
      </c>
      <c r="G22" s="11" t="s">
        <v>46</v>
      </c>
      <c r="H22" s="11" t="s">
        <v>10</v>
      </c>
      <c r="I22" s="11" t="s">
        <v>10</v>
      </c>
      <c r="J22" s="7"/>
      <c r="K22" s="7"/>
      <c r="L22" s="3"/>
      <c r="M22" s="3"/>
      <c r="N22" s="10"/>
    </row>
    <row r="23" spans="1:14" ht="16" customHeight="1" x14ac:dyDescent="0.2">
      <c r="A23" s="35"/>
      <c r="B23" s="39"/>
      <c r="C23" s="3"/>
      <c r="D23" s="3"/>
      <c r="E23" s="7"/>
      <c r="F23" s="11" t="s">
        <v>47</v>
      </c>
      <c r="G23" s="11" t="s">
        <v>48</v>
      </c>
      <c r="H23" s="11" t="s">
        <v>20</v>
      </c>
      <c r="I23" s="11" t="s">
        <v>47</v>
      </c>
      <c r="J23" s="7"/>
      <c r="K23" s="7"/>
      <c r="L23" s="3"/>
      <c r="M23" s="3"/>
      <c r="N23" s="10"/>
    </row>
    <row r="24" spans="1:14" ht="16" customHeight="1" x14ac:dyDescent="0.2">
      <c r="A24" s="13" t="s">
        <v>49</v>
      </c>
      <c r="B24" s="16">
        <v>8000</v>
      </c>
      <c r="C24" s="17">
        <v>0.08</v>
      </c>
      <c r="D24" s="18">
        <f>B24*C24</f>
        <v>640</v>
      </c>
      <c r="E24" s="19">
        <v>11000</v>
      </c>
      <c r="F24" s="40"/>
      <c r="G24" s="20"/>
      <c r="H24" s="22">
        <f>D24/E24</f>
        <v>5.8181818181818182E-2</v>
      </c>
      <c r="I24" s="41" t="s">
        <v>50</v>
      </c>
      <c r="J24" s="5" t="s">
        <v>23</v>
      </c>
      <c r="K24" s="7"/>
      <c r="L24" s="3"/>
      <c r="M24" s="3"/>
      <c r="N24" s="10"/>
    </row>
    <row r="25" spans="1:14" ht="16" customHeight="1" x14ac:dyDescent="0.2">
      <c r="A25" s="15"/>
      <c r="B25" s="16">
        <v>9000</v>
      </c>
      <c r="C25" s="17">
        <f>C24</f>
        <v>0.08</v>
      </c>
      <c r="D25" s="18">
        <f>B25*C25</f>
        <v>720</v>
      </c>
      <c r="E25" s="19">
        <v>12000</v>
      </c>
      <c r="F25" s="40"/>
      <c r="G25" s="20"/>
      <c r="H25" s="22">
        <f>D25/E25</f>
        <v>0.06</v>
      </c>
      <c r="I25" s="40"/>
      <c r="J25" s="5" t="s">
        <v>23</v>
      </c>
      <c r="K25" s="7"/>
      <c r="L25" s="3"/>
      <c r="M25" s="3"/>
      <c r="N25" s="10"/>
    </row>
    <row r="26" spans="1:14" ht="16" customHeight="1" x14ac:dyDescent="0.2">
      <c r="A26" s="15"/>
      <c r="B26" s="16">
        <v>10000</v>
      </c>
      <c r="C26" s="17">
        <f>C25</f>
        <v>0.08</v>
      </c>
      <c r="D26" s="18">
        <f>B26*C26</f>
        <v>800</v>
      </c>
      <c r="E26" s="19">
        <v>13000</v>
      </c>
      <c r="F26" s="40"/>
      <c r="G26" s="40"/>
      <c r="H26" s="22">
        <f>D26/E26</f>
        <v>6.1538461538461542E-2</v>
      </c>
      <c r="I26" s="40"/>
      <c r="J26" s="5" t="s">
        <v>23</v>
      </c>
      <c r="K26" s="7"/>
      <c r="L26" s="3"/>
      <c r="M26" s="3"/>
      <c r="N26" s="10"/>
    </row>
    <row r="27" spans="1:14" ht="16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7"/>
      <c r="L27" s="3"/>
      <c r="M27" s="3"/>
      <c r="N27" s="10"/>
    </row>
    <row r="28" spans="1:14" ht="16" customHeight="1" x14ac:dyDescent="0.2">
      <c r="A28" s="5" t="s">
        <v>2</v>
      </c>
      <c r="B28" s="3"/>
      <c r="C28" s="3"/>
      <c r="D28" s="3"/>
      <c r="E28" s="3"/>
      <c r="F28" s="3"/>
      <c r="G28" s="3"/>
      <c r="H28" s="3"/>
      <c r="I28" s="3"/>
      <c r="J28" s="3"/>
      <c r="K28" s="7"/>
      <c r="L28" s="3"/>
      <c r="M28" s="3"/>
      <c r="N28" s="10"/>
    </row>
    <row r="29" spans="1:14" ht="16" customHeight="1" x14ac:dyDescent="0.2">
      <c r="A29" s="5" t="s">
        <v>51</v>
      </c>
      <c r="B29" s="3"/>
      <c r="C29" s="3"/>
      <c r="D29" s="42"/>
      <c r="E29" s="3"/>
      <c r="F29" s="3"/>
      <c r="G29" s="3"/>
      <c r="H29" s="3"/>
      <c r="I29" s="3"/>
      <c r="J29" s="3"/>
      <c r="K29" s="7"/>
      <c r="L29" s="3"/>
      <c r="M29" s="3"/>
      <c r="N29" s="10"/>
    </row>
    <row r="30" spans="1:14" ht="16" customHeight="1" x14ac:dyDescent="0.2">
      <c r="A30" s="5" t="s">
        <v>52</v>
      </c>
      <c r="B30" s="3"/>
      <c r="C30" s="3"/>
      <c r="D30" s="3"/>
      <c r="E30" s="3"/>
      <c r="F30" s="3"/>
      <c r="G30" s="3"/>
      <c r="H30" s="3"/>
      <c r="I30" s="3"/>
      <c r="J30" s="3"/>
      <c r="K30" s="7"/>
      <c r="L30" s="3"/>
      <c r="M30" s="3"/>
      <c r="N30" s="10"/>
    </row>
    <row r="31" spans="1:14" ht="16" customHeight="1" x14ac:dyDescent="0.2">
      <c r="A31" s="5" t="s">
        <v>53</v>
      </c>
      <c r="B31" s="3"/>
      <c r="C31" s="3"/>
      <c r="D31" s="43"/>
      <c r="E31" s="3"/>
      <c r="F31" s="3"/>
      <c r="G31" s="3"/>
      <c r="H31" s="3"/>
      <c r="I31" s="3"/>
      <c r="J31" s="3"/>
      <c r="K31" s="7"/>
      <c r="L31" s="3"/>
      <c r="M31" s="3"/>
      <c r="N31" s="10"/>
    </row>
    <row r="32" spans="1:14" ht="16" customHeight="1" x14ac:dyDescent="0.2">
      <c r="A32" s="5" t="s">
        <v>54</v>
      </c>
      <c r="B32" s="3"/>
      <c r="C32" s="3"/>
      <c r="D32" s="3"/>
      <c r="E32" s="3"/>
      <c r="F32" s="3"/>
      <c r="G32" s="3"/>
      <c r="H32" s="3"/>
      <c r="I32" s="3"/>
      <c r="J32" s="3"/>
      <c r="K32" s="7"/>
      <c r="L32" s="3"/>
      <c r="M32" s="3"/>
      <c r="N32" s="10"/>
    </row>
    <row r="33" spans="1:14" ht="16" customHeight="1" x14ac:dyDescent="0.2">
      <c r="A33" s="5" t="s">
        <v>55</v>
      </c>
      <c r="B33" s="3"/>
      <c r="C33" s="3"/>
      <c r="D33" s="3"/>
      <c r="E33" s="3"/>
      <c r="F33" s="3"/>
      <c r="G33" s="3"/>
      <c r="H33" s="3"/>
      <c r="I33" s="3"/>
      <c r="J33" s="3"/>
      <c r="K33" s="7"/>
      <c r="L33" s="3"/>
      <c r="M33" s="3"/>
      <c r="N33" s="10"/>
    </row>
    <row r="34" spans="1:14" ht="16" customHeight="1" x14ac:dyDescent="0.2">
      <c r="A34" s="5" t="s">
        <v>56</v>
      </c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  <c r="M34" s="3"/>
      <c r="N34" s="10"/>
    </row>
    <row r="35" spans="1:14" ht="16" customHeight="1" x14ac:dyDescent="0.2">
      <c r="A35" s="5" t="s">
        <v>57</v>
      </c>
      <c r="B35" s="3"/>
      <c r="C35" s="3"/>
      <c r="D35" s="3"/>
      <c r="E35" s="3"/>
      <c r="F35" s="3"/>
      <c r="G35" s="3"/>
      <c r="H35" s="3"/>
      <c r="I35" s="3"/>
      <c r="J35" s="3"/>
      <c r="K35" s="7"/>
      <c r="L35" s="3"/>
      <c r="M35" s="3"/>
      <c r="N35" s="10"/>
    </row>
    <row r="36" spans="1:14" ht="19" customHeight="1" x14ac:dyDescent="0.2">
      <c r="A36" s="9"/>
      <c r="B36" s="45">
        <v>41329</v>
      </c>
      <c r="C36" s="9"/>
      <c r="D36" s="9"/>
      <c r="E36" s="10"/>
      <c r="F36" s="9"/>
      <c r="G36" s="9"/>
      <c r="H36" s="9"/>
      <c r="I36" s="9"/>
      <c r="J36" s="9"/>
      <c r="K36" s="9"/>
      <c r="L36" s="9"/>
      <c r="M36" s="9"/>
      <c r="N36" s="10"/>
    </row>
    <row r="37" spans="1:14" ht="17" customHeight="1" x14ac:dyDescent="0.2">
      <c r="A37" s="9"/>
      <c r="B37" s="6"/>
      <c r="C37" s="9"/>
      <c r="D37" s="9"/>
      <c r="E37" s="3"/>
      <c r="F37" s="9"/>
      <c r="G37" s="9"/>
      <c r="H37" s="9"/>
      <c r="I37" s="9"/>
      <c r="J37" s="9"/>
      <c r="K37" s="9"/>
      <c r="L37" s="9"/>
      <c r="M37" s="9"/>
      <c r="N37" s="10"/>
    </row>
    <row r="38" spans="1:14" ht="17" customHeight="1" x14ac:dyDescent="0.2">
      <c r="A38" s="9"/>
      <c r="B38" s="9"/>
      <c r="C38" s="9"/>
      <c r="D38" s="9"/>
      <c r="E38" s="3"/>
      <c r="F38" s="9"/>
      <c r="G38" s="9"/>
      <c r="H38" s="9"/>
      <c r="I38" s="9"/>
      <c r="J38" s="9"/>
      <c r="K38" s="9"/>
      <c r="L38" s="9"/>
      <c r="M38" s="9"/>
      <c r="N38" s="10"/>
    </row>
    <row r="39" spans="1:14" ht="17" customHeight="1" x14ac:dyDescent="0.2">
      <c r="A39" s="9"/>
      <c r="B39" s="9"/>
      <c r="C39" s="9"/>
      <c r="D39" s="9"/>
      <c r="E39" s="44"/>
      <c r="F39" s="9"/>
      <c r="G39" s="9"/>
      <c r="H39" s="9"/>
      <c r="I39" s="9"/>
      <c r="J39" s="9"/>
      <c r="K39" s="9"/>
      <c r="L39" s="9"/>
      <c r="M39" s="9"/>
      <c r="N39" s="10"/>
    </row>
  </sheetData>
  <pageMargins left="0.46805600000000003" right="0.46805600000000003" top="0.46805600000000003" bottom="0.46805600000000003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LandPrice&amp;PastureYieldEffect.xl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2017-02-24T22:59:53Z</dcterms:modified>
</cp:coreProperties>
</file>