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esktop/File/Spreadsheets/"/>
    </mc:Choice>
  </mc:AlternateContent>
  <bookViews>
    <workbookView xWindow="700" yWindow="460" windowWidth="23840" windowHeight="15860"/>
  </bookViews>
  <sheets>
    <sheet name="Sheet1" sheetId="1" r:id="rId1"/>
  </sheets>
  <calcPr calcId="150001" iterateCount="0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1" l="1"/>
  <c r="M22" i="1"/>
  <c r="M23" i="1"/>
  <c r="D11" i="1"/>
  <c r="F11" i="1"/>
  <c r="C11" i="1"/>
  <c r="J11" i="1"/>
  <c r="L11" i="1"/>
  <c r="D12" i="1"/>
  <c r="F12" i="1"/>
  <c r="C12" i="1"/>
  <c r="J12" i="1"/>
  <c r="L12" i="1"/>
  <c r="D13" i="1"/>
  <c r="F13" i="1"/>
  <c r="J13" i="1"/>
  <c r="L13" i="1"/>
  <c r="D14" i="1"/>
  <c r="F14" i="1"/>
  <c r="J14" i="1"/>
  <c r="L14" i="1"/>
  <c r="D15" i="1"/>
  <c r="F15" i="1"/>
  <c r="J15" i="1"/>
  <c r="L15" i="1"/>
  <c r="D16" i="1"/>
  <c r="F16" i="1"/>
  <c r="J16" i="1"/>
  <c r="L16" i="1"/>
  <c r="D17" i="1"/>
  <c r="F17" i="1"/>
  <c r="J17" i="1"/>
  <c r="L17" i="1"/>
  <c r="D18" i="1"/>
  <c r="F18" i="1"/>
  <c r="J18" i="1"/>
  <c r="L18" i="1"/>
  <c r="D19" i="1"/>
  <c r="F19" i="1"/>
  <c r="J19" i="1"/>
  <c r="L19" i="1"/>
  <c r="D20" i="1"/>
  <c r="F20" i="1"/>
  <c r="J20" i="1"/>
  <c r="L20" i="1"/>
  <c r="D21" i="1"/>
  <c r="F21" i="1"/>
  <c r="J21" i="1"/>
  <c r="L21" i="1"/>
  <c r="D22" i="1"/>
  <c r="F22" i="1"/>
  <c r="J22" i="1"/>
  <c r="L22" i="1"/>
  <c r="L2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E23" i="1"/>
  <c r="V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V12" i="1"/>
  <c r="V11" i="1"/>
  <c r="F9" i="1"/>
  <c r="G9" i="1"/>
  <c r="H9" i="1"/>
  <c r="I9" i="1"/>
  <c r="J9" i="1"/>
  <c r="K9" i="1"/>
  <c r="C2" i="1"/>
</calcChain>
</file>

<file path=xl/sharedStrings.xml><?xml version="1.0" encoding="utf-8"?>
<sst xmlns="http://schemas.openxmlformats.org/spreadsheetml/2006/main" count="91" uniqueCount="58">
  <si>
    <t>Dairy Production Target per cow</t>
  </si>
  <si>
    <t xml:space="preserve">Set your goals - No goals, no success </t>
  </si>
  <si>
    <t>V1.1</t>
  </si>
  <si>
    <t xml:space="preserve">Instructions are in red. Don’t type over blue cells, they contain formulae. </t>
  </si>
  <si>
    <t>Aiming for</t>
  </si>
  <si>
    <t xml:space="preserve"> kg MS/cow</t>
  </si>
  <si>
    <t>Enter yours in yellow cells.</t>
  </si>
  <si>
    <t>Monitor production/cow to ensure maximum profit/ha. Full feeding and no stress can give monthly drops in lactaions of</t>
  </si>
  <si>
    <t>Adjust figures if necessary using your last year's ones.</t>
  </si>
  <si>
    <t xml:space="preserve"> only 7% a month. See columns T and U.  </t>
  </si>
  <si>
    <t xml:space="preserve">Calving dates must be five days after calving to allow for colostrum. </t>
  </si>
  <si>
    <t xml:space="preserve">ms is milk solids which is milk fat and milk protein added together. </t>
  </si>
  <si>
    <t xml:space="preserve">Enter your figures. If targets will not be met in any month, investigate why and take action, i.e., cull, </t>
  </si>
  <si>
    <t>Enter your number of cows milked in C7.</t>
  </si>
  <si>
    <t xml:space="preserve">feed more, fertilise, check blood and livers (See spreadsheet Blood and) or buy feed and seek advice. </t>
  </si>
  <si>
    <t>Goals.  Copy cells 11 to 23 in column required to Column E.</t>
  </si>
  <si>
    <t># cows milked &gt;</t>
  </si>
  <si>
    <t>Target</t>
  </si>
  <si>
    <t>Herd</t>
  </si>
  <si>
    <t>Enter</t>
  </si>
  <si>
    <t>Previous</t>
  </si>
  <si>
    <t>Enter actual</t>
  </si>
  <si>
    <t>Average</t>
  </si>
  <si>
    <t>Actual</t>
  </si>
  <si>
    <t>Avge</t>
  </si>
  <si>
    <t>MS</t>
  </si>
  <si>
    <t>ms</t>
  </si>
  <si>
    <t>season</t>
  </si>
  <si>
    <t>Solids</t>
  </si>
  <si>
    <t>Milk Sales</t>
  </si>
  <si>
    <t># Milking at</t>
  </si>
  <si>
    <t>MS per</t>
  </si>
  <si>
    <t>for</t>
  </si>
  <si>
    <t>ms for</t>
  </si>
  <si>
    <t>ms from</t>
  </si>
  <si>
    <t>Per</t>
  </si>
  <si>
    <t>Start</t>
  </si>
  <si>
    <t>Month</t>
  </si>
  <si>
    <t># Days</t>
  </si>
  <si>
    <t>end of month</t>
  </si>
  <si>
    <t>Cow/Day</t>
  </si>
  <si>
    <t>Day</t>
  </si>
  <si>
    <t>Cow</t>
  </si>
  <si>
    <t>Season</t>
  </si>
  <si>
    <t>? cows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</si>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</sst>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/&quot;m&quot;/&quot;yy"/>
    <numFmt numFmtId="165" formatCode="#,##0%&quot; &quot;;\(#,##0%\)"/>
  </numFmts>
  <fonts count="13" x14ac:knownFonts="1">
    <font>
      <sz val="10"/>
      <color indexed="8"/>
      <name val="N Helvetica Narrow"/>
    </font>
    <font>
      <b/>
      <sz val="16"/>
      <color indexed="8"/>
      <name val="Times New Roman"/>
      <charset val="161"/>
    </font>
    <font>
      <sz val="12"/>
      <color indexed="8"/>
      <name val="Times New Roman"/>
      <charset val="161"/>
    </font>
    <font>
      <b/>
      <sz val="18"/>
      <color indexed="8"/>
      <name val="Times New Roman"/>
      <charset val="161"/>
    </font>
    <font>
      <b/>
      <sz val="12"/>
      <color indexed="8"/>
      <name val="Times New Roman"/>
      <charset val="161"/>
    </font>
    <font>
      <b/>
      <sz val="12"/>
      <color indexed="10"/>
      <name val="Times New Roman"/>
      <charset val="161"/>
    </font>
    <font>
      <b/>
      <sz val="14"/>
      <color indexed="8"/>
      <name val="Times New Roman"/>
      <charset val="161"/>
    </font>
    <font>
      <sz val="14"/>
      <color indexed="8"/>
      <name val="Times New Roman"/>
      <charset val="161"/>
    </font>
    <font>
      <b/>
      <sz val="12"/>
      <color indexed="10"/>
      <name val="N Helvetica Narrow"/>
    </font>
    <font>
      <sz val="12"/>
      <color indexed="10"/>
      <name val="Times New Roman"/>
      <charset val="161"/>
    </font>
    <font>
      <u/>
      <sz val="12"/>
      <color indexed="8"/>
      <name val="Times New Roman"/>
      <charset val="161"/>
    </font>
    <font>
      <sz val="11"/>
      <color indexed="8"/>
      <name val="Times New Roman"/>
      <charset val="161"/>
    </font>
    <font>
      <u/>
      <sz val="11"/>
      <color indexed="8"/>
      <name val="Times New Roman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2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/>
    <xf numFmtId="164" fontId="6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/>
    <xf numFmtId="4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/>
    <xf numFmtId="49" fontId="11" fillId="2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2600"/>
      <rgbColor rgb="FF61E1EB"/>
      <rgbColor rgb="FFFEFB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tabSelected="1" workbookViewId="0">
      <selection activeCell="D7" sqref="D7"/>
    </sheetView>
  </sheetViews>
  <sheetFormatPr baseColWidth="10" defaultColWidth="18.83203125" defaultRowHeight="15" customHeight="1" x14ac:dyDescent="0.15"/>
  <cols>
    <col min="1" max="1" width="12" style="1" customWidth="1"/>
    <col min="2" max="2" width="6.83203125" style="1" customWidth="1"/>
    <col min="3" max="3" width="7.1640625" style="1" customWidth="1"/>
    <col min="4" max="4" width="14.5" style="1" customWidth="1"/>
    <col min="5" max="5" width="8" style="1" customWidth="1"/>
    <col min="6" max="9" width="6.83203125" style="1" customWidth="1"/>
    <col min="10" max="10" width="8.5" style="1" customWidth="1"/>
    <col min="11" max="11" width="6.83203125" style="1" customWidth="1"/>
    <col min="12" max="12" width="10" style="1" customWidth="1"/>
    <col min="13" max="13" width="6.83203125" style="1" customWidth="1"/>
    <col min="14" max="14" width="7.5" style="1" customWidth="1"/>
    <col min="15" max="15" width="1.33203125" style="1" customWidth="1"/>
    <col min="16" max="16" width="8.33203125" style="1" customWidth="1"/>
    <col min="17" max="20" width="7.83203125" style="1" customWidth="1"/>
    <col min="21" max="22" width="5.83203125" style="1" customWidth="1"/>
    <col min="23" max="23" width="10.5" style="1" customWidth="1"/>
    <col min="24" max="24" width="33.83203125" style="1" customWidth="1"/>
    <col min="25" max="256" width="18.83203125" style="1" customWidth="1"/>
  </cols>
  <sheetData>
    <row r="1" spans="1:24" ht="30" customHeight="1" x14ac:dyDescent="0.25">
      <c r="A1" s="2" t="s">
        <v>0</v>
      </c>
      <c r="B1" s="3"/>
      <c r="C1" s="4"/>
      <c r="D1" s="4"/>
      <c r="E1" s="5" t="s">
        <v>1</v>
      </c>
      <c r="F1" s="3"/>
      <c r="G1" s="3"/>
      <c r="H1" s="3"/>
      <c r="I1" s="6"/>
      <c r="J1" s="3"/>
      <c r="K1" s="3"/>
      <c r="L1" s="7" t="s">
        <v>2</v>
      </c>
      <c r="M1" s="3"/>
      <c r="N1" s="3"/>
      <c r="O1" s="3"/>
      <c r="P1" s="8" t="s">
        <v>3</v>
      </c>
      <c r="Q1" s="3"/>
      <c r="R1" s="3"/>
      <c r="S1" s="3"/>
      <c r="T1" s="3"/>
      <c r="U1" s="3"/>
      <c r="V1" s="3"/>
      <c r="W1" s="3"/>
      <c r="X1" s="3"/>
    </row>
    <row r="2" spans="1:24" ht="24" customHeight="1" x14ac:dyDescent="0.2">
      <c r="A2" s="3"/>
      <c r="B2" s="9" t="s">
        <v>4</v>
      </c>
      <c r="C2" s="10">
        <f>E23</f>
        <v>0</v>
      </c>
      <c r="D2" s="11" t="s">
        <v>5</v>
      </c>
      <c r="E2" s="12"/>
      <c r="F2" s="3"/>
      <c r="G2" s="13"/>
      <c r="H2" s="12"/>
      <c r="I2" s="14"/>
      <c r="J2" s="14"/>
      <c r="K2" s="15"/>
      <c r="L2" s="16">
        <v>41053</v>
      </c>
      <c r="M2" s="4"/>
      <c r="N2" s="17"/>
      <c r="O2" s="4"/>
      <c r="P2" s="18" t="s">
        <v>6</v>
      </c>
      <c r="Q2" s="19"/>
      <c r="R2" s="3"/>
      <c r="S2" s="3"/>
      <c r="T2" s="3"/>
      <c r="U2" s="3"/>
      <c r="V2" s="3"/>
      <c r="W2" s="3"/>
      <c r="X2" s="3"/>
    </row>
    <row r="3" spans="1:24" ht="22" customHeight="1" x14ac:dyDescent="0.2">
      <c r="A3" s="20" t="s">
        <v>7</v>
      </c>
      <c r="B3" s="4"/>
      <c r="C3" s="21"/>
      <c r="D3" s="21"/>
      <c r="E3" s="21"/>
      <c r="F3" s="21"/>
      <c r="G3" s="21"/>
      <c r="H3" s="21"/>
      <c r="I3" s="21"/>
      <c r="J3" s="21"/>
      <c r="K3" s="21"/>
      <c r="L3" s="4"/>
      <c r="M3" s="21"/>
      <c r="N3" s="22"/>
      <c r="O3" s="4"/>
      <c r="P3" s="20" t="s">
        <v>8</v>
      </c>
      <c r="Q3" s="19"/>
      <c r="R3" s="21"/>
      <c r="S3" s="21"/>
      <c r="T3" s="3"/>
      <c r="U3" s="3"/>
      <c r="V3" s="3"/>
      <c r="W3" s="3"/>
      <c r="X3" s="3"/>
    </row>
    <row r="4" spans="1:24" ht="22" customHeight="1" x14ac:dyDescent="0.2">
      <c r="A4" s="20" t="s">
        <v>9</v>
      </c>
      <c r="B4" s="4"/>
      <c r="C4" s="21"/>
      <c r="D4" s="21"/>
      <c r="E4" s="21"/>
      <c r="F4" s="23" t="s">
        <v>10</v>
      </c>
      <c r="G4" s="21"/>
      <c r="H4" s="21"/>
      <c r="I4" s="21"/>
      <c r="J4" s="21"/>
      <c r="K4" s="21"/>
      <c r="L4" s="21"/>
      <c r="M4" s="21"/>
      <c r="N4" s="22"/>
      <c r="O4" s="4"/>
      <c r="P4" s="20" t="s">
        <v>11</v>
      </c>
      <c r="Q4" s="19"/>
      <c r="R4" s="21"/>
      <c r="S4" s="21"/>
      <c r="T4" s="3"/>
      <c r="U4" s="3"/>
      <c r="V4" s="3"/>
      <c r="W4" s="3"/>
      <c r="X4" s="3"/>
    </row>
    <row r="5" spans="1:24" ht="22" customHeight="1" x14ac:dyDescent="0.2">
      <c r="A5" s="23" t="s">
        <v>12</v>
      </c>
      <c r="B5" s="4"/>
      <c r="C5" s="21"/>
      <c r="D5" s="21"/>
      <c r="E5" s="21"/>
      <c r="F5" s="21"/>
      <c r="G5" s="21"/>
      <c r="H5" s="19"/>
      <c r="I5" s="21"/>
      <c r="J5" s="21"/>
      <c r="K5" s="21"/>
      <c r="L5" s="21"/>
      <c r="M5" s="21"/>
      <c r="N5" s="22"/>
      <c r="O5" s="3"/>
      <c r="P5" s="23" t="s">
        <v>13</v>
      </c>
      <c r="Q5" s="3"/>
      <c r="R5" s="3"/>
      <c r="S5" s="3"/>
      <c r="T5" s="3"/>
      <c r="U5" s="3"/>
      <c r="V5" s="3"/>
      <c r="W5" s="3"/>
      <c r="X5" s="3"/>
    </row>
    <row r="6" spans="1:24" ht="22" customHeight="1" x14ac:dyDescent="0.2">
      <c r="A6" s="23" t="s">
        <v>14</v>
      </c>
      <c r="B6" s="4"/>
      <c r="C6" s="21"/>
      <c r="D6" s="21"/>
      <c r="E6" s="21"/>
      <c r="F6" s="21"/>
      <c r="G6" s="21"/>
      <c r="H6" s="21"/>
      <c r="I6" s="4"/>
      <c r="J6" s="21"/>
      <c r="K6" s="21"/>
      <c r="L6" s="21"/>
      <c r="M6" s="21"/>
      <c r="N6" s="24"/>
      <c r="O6" s="4"/>
      <c r="P6" s="25" t="s">
        <v>15</v>
      </c>
      <c r="Q6" s="3"/>
      <c r="R6" s="3"/>
      <c r="S6" s="3"/>
      <c r="T6" s="3"/>
      <c r="U6" s="3"/>
      <c r="V6" s="3"/>
      <c r="W6" s="3"/>
      <c r="X6" s="3"/>
    </row>
    <row r="7" spans="1:24" ht="22" customHeight="1" x14ac:dyDescent="0.2">
      <c r="A7" s="26"/>
      <c r="B7" s="27" t="s">
        <v>16</v>
      </c>
      <c r="C7" s="28">
        <v>300</v>
      </c>
      <c r="D7" s="26"/>
      <c r="E7" s="29" t="s">
        <v>17</v>
      </c>
      <c r="F7" s="29" t="s">
        <v>18</v>
      </c>
      <c r="G7" s="29" t="s">
        <v>19</v>
      </c>
      <c r="H7" s="29" t="s">
        <v>17</v>
      </c>
      <c r="I7" s="29" t="s">
        <v>19</v>
      </c>
      <c r="J7" s="29" t="s">
        <v>17</v>
      </c>
      <c r="K7" s="29" t="s">
        <v>19</v>
      </c>
      <c r="L7" s="29" t="s">
        <v>17</v>
      </c>
      <c r="M7" s="29" t="s">
        <v>19</v>
      </c>
      <c r="N7" s="29" t="s">
        <v>20</v>
      </c>
      <c r="O7" s="26"/>
      <c r="P7" s="29" t="s">
        <v>17</v>
      </c>
      <c r="Q7" s="29" t="s">
        <v>17</v>
      </c>
      <c r="R7" s="29" t="s">
        <v>17</v>
      </c>
      <c r="S7" s="29" t="s">
        <v>17</v>
      </c>
      <c r="T7" s="29" t="s">
        <v>17</v>
      </c>
      <c r="U7" s="4"/>
      <c r="V7" s="3"/>
      <c r="W7" s="3"/>
      <c r="X7" s="3"/>
    </row>
    <row r="8" spans="1:24" ht="22" customHeight="1" x14ac:dyDescent="0.2">
      <c r="A8" s="26"/>
      <c r="B8" s="26"/>
      <c r="C8" s="26"/>
      <c r="D8" s="29" t="s">
        <v>21</v>
      </c>
      <c r="E8" s="29" t="s">
        <v>22</v>
      </c>
      <c r="F8" s="29" t="s">
        <v>17</v>
      </c>
      <c r="G8" s="29" t="s">
        <v>23</v>
      </c>
      <c r="H8" s="29" t="s">
        <v>24</v>
      </c>
      <c r="I8" s="29" t="s">
        <v>23</v>
      </c>
      <c r="J8" s="29" t="s">
        <v>25</v>
      </c>
      <c r="K8" s="29" t="s">
        <v>23</v>
      </c>
      <c r="L8" s="29" t="s">
        <v>26</v>
      </c>
      <c r="M8" s="29" t="s">
        <v>23</v>
      </c>
      <c r="N8" s="29" t="s">
        <v>27</v>
      </c>
      <c r="O8" s="26"/>
      <c r="P8" s="29" t="s">
        <v>28</v>
      </c>
      <c r="Q8" s="29" t="s">
        <v>28</v>
      </c>
      <c r="R8" s="29" t="s">
        <v>28</v>
      </c>
      <c r="S8" s="29" t="s">
        <v>28</v>
      </c>
      <c r="T8" s="29" t="s">
        <v>28</v>
      </c>
      <c r="U8" s="4"/>
      <c r="V8" s="3"/>
      <c r="W8" s="3"/>
      <c r="X8" s="3"/>
    </row>
    <row r="9" spans="1:24" ht="22" customHeight="1" x14ac:dyDescent="0.15">
      <c r="A9" s="29" t="s">
        <v>29</v>
      </c>
      <c r="B9" s="26"/>
      <c r="C9" s="30"/>
      <c r="D9" s="29" t="s">
        <v>30</v>
      </c>
      <c r="E9" s="29" t="s">
        <v>31</v>
      </c>
      <c r="F9" s="29" t="str">
        <f t="shared" ref="F9:K9" si="0">E9</f>
        <v>MS per</v>
      </c>
      <c r="G9" s="29" t="str">
        <f t="shared" si="0"/>
        <v>MS per</v>
      </c>
      <c r="H9" s="29" t="str">
        <f t="shared" si="0"/>
        <v>MS per</v>
      </c>
      <c r="I9" s="29" t="str">
        <f t="shared" si="0"/>
        <v>MS per</v>
      </c>
      <c r="J9" s="29" t="str">
        <f t="shared" si="0"/>
        <v>MS per</v>
      </c>
      <c r="K9" s="29" t="str">
        <f t="shared" si="0"/>
        <v>MS per</v>
      </c>
      <c r="L9" s="29" t="s">
        <v>32</v>
      </c>
      <c r="M9" s="29" t="s">
        <v>33</v>
      </c>
      <c r="N9" s="29" t="s">
        <v>34</v>
      </c>
      <c r="O9" s="26"/>
      <c r="P9" s="29" t="s">
        <v>35</v>
      </c>
      <c r="Q9" s="29" t="s">
        <v>35</v>
      </c>
      <c r="R9" s="29" t="s">
        <v>35</v>
      </c>
      <c r="S9" s="29" t="s">
        <v>35</v>
      </c>
      <c r="T9" s="29" t="s">
        <v>35</v>
      </c>
      <c r="U9" s="3"/>
      <c r="V9" s="3"/>
      <c r="W9" s="3"/>
      <c r="X9" s="3"/>
    </row>
    <row r="10" spans="1:24" ht="22" customHeight="1" x14ac:dyDescent="0.2">
      <c r="A10" s="29" t="s">
        <v>36</v>
      </c>
      <c r="B10" s="29" t="s">
        <v>37</v>
      </c>
      <c r="C10" s="29" t="s">
        <v>38</v>
      </c>
      <c r="D10" s="29" t="s">
        <v>39</v>
      </c>
      <c r="E10" s="29" t="s">
        <v>40</v>
      </c>
      <c r="F10" s="29" t="s">
        <v>41</v>
      </c>
      <c r="G10" s="29" t="s">
        <v>40</v>
      </c>
      <c r="H10" s="29" t="s">
        <v>42</v>
      </c>
      <c r="I10" s="29" t="s">
        <v>42</v>
      </c>
      <c r="J10" s="29" t="s">
        <v>37</v>
      </c>
      <c r="K10" s="29" t="s">
        <v>37</v>
      </c>
      <c r="L10" s="29" t="s">
        <v>43</v>
      </c>
      <c r="M10" s="29" t="s">
        <v>43</v>
      </c>
      <c r="N10" s="29" t="s">
        <v>44</v>
      </c>
      <c r="O10" s="26"/>
      <c r="P10" s="29" t="s">
        <v>40</v>
      </c>
      <c r="Q10" s="29" t="s">
        <v>40</v>
      </c>
      <c r="R10" s="29" t="s">
        <v>40</v>
      </c>
      <c r="S10" s="29" t="s">
        <v>40</v>
      </c>
      <c r="T10" s="29" t="s">
        <v>40</v>
      </c>
      <c r="U10" s="4"/>
      <c r="V10" s="3"/>
      <c r="W10" s="3"/>
      <c r="X10" s="3"/>
    </row>
    <row r="11" spans="1:24" ht="22" customHeight="1" x14ac:dyDescent="0.2">
      <c r="A11" s="17">
        <v>30</v>
      </c>
      <c r="B11" s="31" t="s">
        <v>45</v>
      </c>
      <c r="C11" s="32">
        <f>31-A11</f>
        <v>1</v>
      </c>
      <c r="D11" s="32">
        <f>$C$7*0.1</f>
        <v>30</v>
      </c>
      <c r="E11" s="33">
        <v>0.7</v>
      </c>
      <c r="F11" s="32">
        <f t="shared" ref="F11:F22" si="1">E11*D11</f>
        <v>21</v>
      </c>
      <c r="G11" s="34"/>
      <c r="H11" s="32">
        <f>C11*E11</f>
        <v>0.7</v>
      </c>
      <c r="I11" s="35"/>
      <c r="J11" s="32">
        <f t="shared" ref="J11:J22" si="2">F11*C11</f>
        <v>21</v>
      </c>
      <c r="K11" s="35"/>
      <c r="L11" s="32">
        <f>J11</f>
        <v>21</v>
      </c>
      <c r="M11" s="35"/>
      <c r="N11" s="35"/>
      <c r="O11" s="4"/>
      <c r="P11" s="33">
        <v>0.5</v>
      </c>
      <c r="Q11" s="33">
        <v>0.55000000000000004</v>
      </c>
      <c r="R11" s="33">
        <v>0.6</v>
      </c>
      <c r="S11" s="33">
        <v>0.7</v>
      </c>
      <c r="T11" s="33">
        <v>0.75</v>
      </c>
      <c r="U11" s="4"/>
      <c r="V11" s="36" t="str">
        <f t="shared" ref="V11:V22" si="3">B11</f>
        <v>Jul</v>
      </c>
      <c r="W11" s="3"/>
      <c r="X11" s="3"/>
    </row>
    <row r="12" spans="1:24" ht="22" customHeight="1" x14ac:dyDescent="0.2">
      <c r="A12" s="3"/>
      <c r="B12" s="31" t="s">
        <v>46</v>
      </c>
      <c r="C12" s="32">
        <f>31-A12</f>
        <v>31</v>
      </c>
      <c r="D12" s="32">
        <f>$C$7*0.6</f>
        <v>180</v>
      </c>
      <c r="E12" s="33">
        <v>1.05</v>
      </c>
      <c r="F12" s="32">
        <f t="shared" si="1"/>
        <v>189</v>
      </c>
      <c r="G12" s="33"/>
      <c r="H12" s="32">
        <f t="shared" ref="H12:H22" si="4">C12*E12+H11</f>
        <v>33.250000000000007</v>
      </c>
      <c r="I12" s="35"/>
      <c r="J12" s="32">
        <f t="shared" si="2"/>
        <v>5859</v>
      </c>
      <c r="K12" s="35"/>
      <c r="L12" s="32">
        <f t="shared" ref="L12:L22" si="5">L11+J12</f>
        <v>5880</v>
      </c>
      <c r="M12" s="35"/>
      <c r="N12" s="35"/>
      <c r="O12" s="4"/>
      <c r="P12" s="33">
        <v>0.61</v>
      </c>
      <c r="Q12" s="33">
        <v>0.7</v>
      </c>
      <c r="R12" s="33">
        <v>0.95</v>
      </c>
      <c r="S12" s="33">
        <v>1.05</v>
      </c>
      <c r="T12" s="33">
        <v>1.2</v>
      </c>
      <c r="U12" s="4"/>
      <c r="V12" s="36" t="str">
        <f t="shared" si="3"/>
        <v>Aug</v>
      </c>
      <c r="W12" s="3"/>
      <c r="X12" s="3"/>
    </row>
    <row r="13" spans="1:24" ht="22" customHeight="1" x14ac:dyDescent="0.2">
      <c r="A13" s="3"/>
      <c r="B13" s="31" t="s">
        <v>47</v>
      </c>
      <c r="C13" s="22">
        <v>30</v>
      </c>
      <c r="D13" s="32">
        <f t="shared" ref="D13:D20" si="6">$C$7*0.9</f>
        <v>270</v>
      </c>
      <c r="E13" s="33">
        <v>1.88</v>
      </c>
      <c r="F13" s="32">
        <f t="shared" si="1"/>
        <v>507.59999999999997</v>
      </c>
      <c r="G13" s="34"/>
      <c r="H13" s="32">
        <f t="shared" si="4"/>
        <v>89.65</v>
      </c>
      <c r="I13" s="34"/>
      <c r="J13" s="32">
        <f t="shared" si="2"/>
        <v>15227.999999999998</v>
      </c>
      <c r="K13" s="35"/>
      <c r="L13" s="32">
        <f t="shared" si="5"/>
        <v>21108</v>
      </c>
      <c r="M13" s="35"/>
      <c r="N13" s="35"/>
      <c r="O13" s="4"/>
      <c r="P13" s="33">
        <v>1.35</v>
      </c>
      <c r="Q13" s="33">
        <v>1.6</v>
      </c>
      <c r="R13" s="33">
        <v>1.82</v>
      </c>
      <c r="S13" s="33">
        <v>1.88</v>
      </c>
      <c r="T13" s="33">
        <v>2</v>
      </c>
      <c r="U13" s="37"/>
      <c r="V13" s="36" t="str">
        <f t="shared" si="3"/>
        <v>Sep</v>
      </c>
      <c r="W13" s="17"/>
      <c r="X13" s="3"/>
    </row>
    <row r="14" spans="1:24" ht="22" customHeight="1" x14ac:dyDescent="0.2">
      <c r="A14" s="3"/>
      <c r="B14" s="31" t="s">
        <v>48</v>
      </c>
      <c r="C14" s="22">
        <v>31</v>
      </c>
      <c r="D14" s="32">
        <f t="shared" ref="D14:D17" si="7">$C$7</f>
        <v>300</v>
      </c>
      <c r="E14" s="33">
        <v>1.94</v>
      </c>
      <c r="F14" s="32">
        <f t="shared" si="1"/>
        <v>582</v>
      </c>
      <c r="G14" s="34"/>
      <c r="H14" s="32">
        <f t="shared" si="4"/>
        <v>149.79000000000002</v>
      </c>
      <c r="I14" s="34"/>
      <c r="J14" s="32">
        <f t="shared" si="2"/>
        <v>18042</v>
      </c>
      <c r="K14" s="35"/>
      <c r="L14" s="32">
        <f t="shared" si="5"/>
        <v>39150</v>
      </c>
      <c r="M14" s="35"/>
      <c r="N14" s="35"/>
      <c r="O14" s="4"/>
      <c r="P14" s="33">
        <v>1.62</v>
      </c>
      <c r="Q14" s="33">
        <v>1.75</v>
      </c>
      <c r="R14" s="33">
        <v>1.85</v>
      </c>
      <c r="S14" s="33">
        <v>1.94</v>
      </c>
      <c r="T14" s="33">
        <v>2.2000000000000002</v>
      </c>
      <c r="U14" s="38">
        <f t="shared" ref="U14:U21" si="8">(T14-T13)/T13</f>
        <v>0.10000000000000009</v>
      </c>
      <c r="V14" s="36" t="str">
        <f t="shared" si="3"/>
        <v>Oct</v>
      </c>
      <c r="W14" s="39"/>
      <c r="X14" s="40"/>
    </row>
    <row r="15" spans="1:24" ht="22" customHeight="1" x14ac:dyDescent="0.2">
      <c r="A15" s="3"/>
      <c r="B15" s="31" t="s">
        <v>49</v>
      </c>
      <c r="C15" s="22">
        <v>30</v>
      </c>
      <c r="D15" s="32">
        <f t="shared" si="7"/>
        <v>300</v>
      </c>
      <c r="E15" s="33">
        <v>1.84</v>
      </c>
      <c r="F15" s="32">
        <f t="shared" si="1"/>
        <v>552</v>
      </c>
      <c r="G15" s="34"/>
      <c r="H15" s="32">
        <f t="shared" si="4"/>
        <v>204.99</v>
      </c>
      <c r="I15" s="34"/>
      <c r="J15" s="32">
        <f t="shared" si="2"/>
        <v>16560</v>
      </c>
      <c r="K15" s="35"/>
      <c r="L15" s="32">
        <f t="shared" si="5"/>
        <v>55710</v>
      </c>
      <c r="M15" s="35"/>
      <c r="N15" s="35"/>
      <c r="O15" s="4"/>
      <c r="P15" s="33">
        <v>1.54</v>
      </c>
      <c r="Q15" s="33">
        <v>1.7</v>
      </c>
      <c r="R15" s="33">
        <v>1.78</v>
      </c>
      <c r="S15" s="33">
        <v>1.84</v>
      </c>
      <c r="T15" s="33">
        <v>2.0499999999999998</v>
      </c>
      <c r="U15" s="38">
        <f t="shared" si="8"/>
        <v>-6.8181818181818343E-2</v>
      </c>
      <c r="V15" s="36" t="str">
        <f t="shared" si="3"/>
        <v>Nov</v>
      </c>
      <c r="W15" s="39"/>
      <c r="X15" s="3"/>
    </row>
    <row r="16" spans="1:24" ht="22" customHeight="1" x14ac:dyDescent="0.2">
      <c r="A16" s="3"/>
      <c r="B16" s="31" t="s">
        <v>50</v>
      </c>
      <c r="C16" s="22">
        <v>31</v>
      </c>
      <c r="D16" s="32">
        <f t="shared" si="7"/>
        <v>300</v>
      </c>
      <c r="E16" s="33">
        <v>1.7</v>
      </c>
      <c r="F16" s="32">
        <f t="shared" si="1"/>
        <v>510</v>
      </c>
      <c r="G16" s="34"/>
      <c r="H16" s="32">
        <f t="shared" si="4"/>
        <v>257.69</v>
      </c>
      <c r="I16" s="34"/>
      <c r="J16" s="32">
        <f t="shared" si="2"/>
        <v>15810</v>
      </c>
      <c r="K16" s="35"/>
      <c r="L16" s="32">
        <f t="shared" si="5"/>
        <v>71520</v>
      </c>
      <c r="M16" s="35"/>
      <c r="N16" s="35"/>
      <c r="O16" s="4"/>
      <c r="P16" s="33">
        <v>1.43</v>
      </c>
      <c r="Q16" s="33">
        <v>1.52</v>
      </c>
      <c r="R16" s="33">
        <v>1.62</v>
      </c>
      <c r="S16" s="33">
        <v>1.7</v>
      </c>
      <c r="T16" s="33">
        <v>1.91</v>
      </c>
      <c r="U16" s="38">
        <f t="shared" si="8"/>
        <v>-6.8292682926829232E-2</v>
      </c>
      <c r="V16" s="36" t="str">
        <f t="shared" si="3"/>
        <v>Dec</v>
      </c>
      <c r="W16" s="39"/>
      <c r="X16" s="3"/>
    </row>
    <row r="17" spans="1:24" ht="22" customHeight="1" x14ac:dyDescent="0.2">
      <c r="A17" s="3"/>
      <c r="B17" s="31" t="s">
        <v>51</v>
      </c>
      <c r="C17" s="22">
        <v>31</v>
      </c>
      <c r="D17" s="32">
        <f t="shared" si="7"/>
        <v>300</v>
      </c>
      <c r="E17" s="33">
        <v>1.52</v>
      </c>
      <c r="F17" s="32">
        <f t="shared" si="1"/>
        <v>456</v>
      </c>
      <c r="G17" s="34"/>
      <c r="H17" s="32">
        <f t="shared" si="4"/>
        <v>304.81</v>
      </c>
      <c r="I17" s="34"/>
      <c r="J17" s="32">
        <f t="shared" si="2"/>
        <v>14136</v>
      </c>
      <c r="K17" s="35"/>
      <c r="L17" s="32">
        <f t="shared" si="5"/>
        <v>85656</v>
      </c>
      <c r="M17" s="35"/>
      <c r="N17" s="35"/>
      <c r="O17" s="4"/>
      <c r="P17" s="33">
        <v>1.28</v>
      </c>
      <c r="Q17" s="33">
        <v>1.32</v>
      </c>
      <c r="R17" s="33">
        <v>1.45</v>
      </c>
      <c r="S17" s="33">
        <v>1.52</v>
      </c>
      <c r="T17" s="33">
        <v>1.78</v>
      </c>
      <c r="U17" s="38">
        <f t="shared" si="8"/>
        <v>-6.8062827225130837E-2</v>
      </c>
      <c r="V17" s="36" t="str">
        <f t="shared" si="3"/>
        <v>Jan</v>
      </c>
      <c r="W17" s="39"/>
      <c r="X17" s="3"/>
    </row>
    <row r="18" spans="1:24" ht="22" customHeight="1" x14ac:dyDescent="0.2">
      <c r="A18" s="3"/>
      <c r="B18" s="31" t="s">
        <v>52</v>
      </c>
      <c r="C18" s="22">
        <v>29</v>
      </c>
      <c r="D18" s="32">
        <f t="shared" si="6"/>
        <v>270</v>
      </c>
      <c r="E18" s="33">
        <v>1.28</v>
      </c>
      <c r="F18" s="32">
        <f t="shared" si="1"/>
        <v>345.6</v>
      </c>
      <c r="G18" s="34"/>
      <c r="H18" s="32">
        <f t="shared" si="4"/>
        <v>341.93</v>
      </c>
      <c r="I18" s="34"/>
      <c r="J18" s="32">
        <f t="shared" si="2"/>
        <v>10022.400000000001</v>
      </c>
      <c r="K18" s="35"/>
      <c r="L18" s="32">
        <f t="shared" si="5"/>
        <v>95678.399999999994</v>
      </c>
      <c r="M18" s="35"/>
      <c r="N18" s="35"/>
      <c r="O18" s="4"/>
      <c r="P18" s="33">
        <v>1.1499999999999999</v>
      </c>
      <c r="Q18" s="33">
        <v>1.1499999999999999</v>
      </c>
      <c r="R18" s="33">
        <v>1.22</v>
      </c>
      <c r="S18" s="33">
        <v>1.28</v>
      </c>
      <c r="T18" s="33">
        <v>1.66</v>
      </c>
      <c r="U18" s="38">
        <f t="shared" si="8"/>
        <v>-6.7415730337078705E-2</v>
      </c>
      <c r="V18" s="36" t="str">
        <f t="shared" si="3"/>
        <v>Feb</v>
      </c>
      <c r="W18" s="39"/>
      <c r="X18" s="3"/>
    </row>
    <row r="19" spans="1:24" ht="22" customHeight="1" x14ac:dyDescent="0.2">
      <c r="A19" s="3"/>
      <c r="B19" s="31" t="s">
        <v>53</v>
      </c>
      <c r="C19" s="22">
        <v>31</v>
      </c>
      <c r="D19" s="32">
        <f t="shared" si="6"/>
        <v>270</v>
      </c>
      <c r="E19" s="33">
        <v>1.2</v>
      </c>
      <c r="F19" s="32">
        <f t="shared" si="1"/>
        <v>324</v>
      </c>
      <c r="G19" s="34"/>
      <c r="H19" s="32">
        <f t="shared" si="4"/>
        <v>379.13</v>
      </c>
      <c r="I19" s="34"/>
      <c r="J19" s="32">
        <f t="shared" si="2"/>
        <v>10044</v>
      </c>
      <c r="K19" s="35"/>
      <c r="L19" s="32">
        <f t="shared" si="5"/>
        <v>105722.4</v>
      </c>
      <c r="M19" s="35"/>
      <c r="N19" s="35"/>
      <c r="O19" s="4"/>
      <c r="P19" s="33">
        <v>0.85</v>
      </c>
      <c r="Q19" s="33">
        <v>0.96</v>
      </c>
      <c r="R19" s="33">
        <v>1.1200000000000001</v>
      </c>
      <c r="S19" s="33">
        <v>1.2</v>
      </c>
      <c r="T19" s="33">
        <v>1.54</v>
      </c>
      <c r="U19" s="38">
        <f t="shared" si="8"/>
        <v>-7.2289156626505952E-2</v>
      </c>
      <c r="V19" s="36" t="str">
        <f t="shared" si="3"/>
        <v>Mar</v>
      </c>
      <c r="W19" s="39"/>
      <c r="X19" s="3"/>
    </row>
    <row r="20" spans="1:24" ht="22" customHeight="1" x14ac:dyDescent="0.2">
      <c r="A20" s="3"/>
      <c r="B20" s="31" t="s">
        <v>54</v>
      </c>
      <c r="C20" s="22">
        <v>30</v>
      </c>
      <c r="D20" s="32">
        <f t="shared" si="6"/>
        <v>270</v>
      </c>
      <c r="E20" s="33">
        <v>1.05</v>
      </c>
      <c r="F20" s="32">
        <f t="shared" si="1"/>
        <v>283.5</v>
      </c>
      <c r="G20" s="34"/>
      <c r="H20" s="32">
        <f t="shared" si="4"/>
        <v>410.63</v>
      </c>
      <c r="I20" s="34"/>
      <c r="J20" s="32">
        <f t="shared" si="2"/>
        <v>8505</v>
      </c>
      <c r="K20" s="35"/>
      <c r="L20" s="32">
        <f t="shared" si="5"/>
        <v>114227.4</v>
      </c>
      <c r="M20" s="35"/>
      <c r="N20" s="35"/>
      <c r="O20" s="4"/>
      <c r="P20" s="33">
        <v>0.65</v>
      </c>
      <c r="Q20" s="33">
        <v>0.79</v>
      </c>
      <c r="R20" s="33">
        <v>0.97</v>
      </c>
      <c r="S20" s="33">
        <v>1.05</v>
      </c>
      <c r="T20" s="33">
        <v>1.43</v>
      </c>
      <c r="U20" s="38">
        <f t="shared" si="8"/>
        <v>-7.1428571428571494E-2</v>
      </c>
      <c r="V20" s="36" t="str">
        <f t="shared" si="3"/>
        <v>Apr</v>
      </c>
      <c r="W20" s="39"/>
      <c r="X20" s="3"/>
    </row>
    <row r="21" spans="1:24" ht="22" customHeight="1" x14ac:dyDescent="0.2">
      <c r="A21" s="3"/>
      <c r="B21" s="31" t="s">
        <v>55</v>
      </c>
      <c r="C21" s="22">
        <v>31</v>
      </c>
      <c r="D21" s="32">
        <f>$C$7*0.7</f>
        <v>210</v>
      </c>
      <c r="E21" s="33">
        <v>0.64</v>
      </c>
      <c r="F21" s="32">
        <f t="shared" si="1"/>
        <v>134.4</v>
      </c>
      <c r="G21" s="34"/>
      <c r="H21" s="32">
        <f t="shared" si="4"/>
        <v>430.46999999999997</v>
      </c>
      <c r="I21" s="34"/>
      <c r="J21" s="32">
        <f t="shared" si="2"/>
        <v>4166.4000000000005</v>
      </c>
      <c r="K21" s="35"/>
      <c r="L21" s="32">
        <f t="shared" si="5"/>
        <v>118393.79999999999</v>
      </c>
      <c r="M21" s="35"/>
      <c r="N21" s="35"/>
      <c r="O21" s="4"/>
      <c r="P21" s="33">
        <v>0</v>
      </c>
      <c r="Q21" s="33">
        <v>0</v>
      </c>
      <c r="R21" s="33">
        <v>0</v>
      </c>
      <c r="S21" s="33">
        <v>0.64</v>
      </c>
      <c r="T21" s="33">
        <v>1.33</v>
      </c>
      <c r="U21" s="38">
        <f t="shared" si="8"/>
        <v>-6.9930069930069838E-2</v>
      </c>
      <c r="V21" s="36" t="str">
        <f t="shared" si="3"/>
        <v>May</v>
      </c>
      <c r="W21" s="39"/>
      <c r="X21" s="3"/>
    </row>
    <row r="22" spans="1:24" ht="22" customHeight="1" x14ac:dyDescent="0.2">
      <c r="A22" s="3"/>
      <c r="B22" s="31" t="s">
        <v>56</v>
      </c>
      <c r="C22" s="22">
        <v>30</v>
      </c>
      <c r="D22" s="32">
        <f>$C$7*0</f>
        <v>0</v>
      </c>
      <c r="E22" s="33">
        <v>0</v>
      </c>
      <c r="F22" s="32">
        <f t="shared" si="1"/>
        <v>0</v>
      </c>
      <c r="G22" s="34"/>
      <c r="H22" s="32">
        <f t="shared" si="4"/>
        <v>430.46999999999997</v>
      </c>
      <c r="I22" s="34"/>
      <c r="J22" s="32">
        <f t="shared" si="2"/>
        <v>0</v>
      </c>
      <c r="K22" s="35"/>
      <c r="L22" s="41">
        <f t="shared" si="5"/>
        <v>118393.79999999999</v>
      </c>
      <c r="M22" s="41">
        <f>SUM(M11:M21)</f>
        <v>0</v>
      </c>
      <c r="N22" s="42"/>
      <c r="O22" s="4"/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7"/>
      <c r="V22" s="36" t="str">
        <f t="shared" si="3"/>
        <v>Jun</v>
      </c>
      <c r="W22" s="17"/>
      <c r="X22" s="3"/>
    </row>
    <row r="23" spans="1:24" ht="22" customHeight="1" x14ac:dyDescent="0.2">
      <c r="A23" s="3"/>
      <c r="B23" s="43"/>
      <c r="C23" s="43"/>
      <c r="D23" s="7" t="s">
        <v>57</v>
      </c>
      <c r="E23" s="41">
        <f>E22</f>
        <v>0</v>
      </c>
      <c r="F23" s="44"/>
      <c r="G23" s="44"/>
      <c r="H23" s="41">
        <f>H22</f>
        <v>430.46999999999997</v>
      </c>
      <c r="I23" s="44"/>
      <c r="J23" s="45"/>
      <c r="K23" s="46"/>
      <c r="L23" s="41">
        <f>L22</f>
        <v>118393.79999999999</v>
      </c>
      <c r="M23" s="41">
        <f>M22</f>
        <v>0</v>
      </c>
      <c r="N23" s="41">
        <f>N22</f>
        <v>0</v>
      </c>
      <c r="O23" s="4"/>
      <c r="P23" s="47">
        <v>320</v>
      </c>
      <c r="Q23" s="47">
        <v>350</v>
      </c>
      <c r="R23" s="47">
        <v>390</v>
      </c>
      <c r="S23" s="47">
        <v>430</v>
      </c>
      <c r="T23" s="47">
        <v>480</v>
      </c>
      <c r="U23" s="37"/>
      <c r="V23" s="17"/>
      <c r="W23" s="3"/>
      <c r="X23" s="3"/>
    </row>
    <row r="24" spans="1:24" ht="22" customHeight="1" x14ac:dyDescent="0.2">
      <c r="A24" s="3"/>
      <c r="B24" s="3"/>
      <c r="C24" s="3"/>
      <c r="D24" s="3"/>
      <c r="E24" s="3"/>
      <c r="F24" s="4"/>
      <c r="G24" s="44"/>
      <c r="H24" s="4"/>
      <c r="I24" s="4"/>
      <c r="J24" s="4"/>
      <c r="K24" s="48"/>
      <c r="L24" s="4"/>
      <c r="M24" s="48"/>
      <c r="N24" s="17"/>
      <c r="O24" s="4"/>
      <c r="P24" s="49"/>
      <c r="Q24" s="17"/>
      <c r="R24" s="17"/>
      <c r="S24" s="17"/>
      <c r="T24" s="17"/>
      <c r="U24" s="4"/>
      <c r="V24" s="17"/>
      <c r="W24" s="3"/>
      <c r="X24" s="3"/>
    </row>
    <row r="25" spans="1:24" ht="17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48"/>
      <c r="L25" s="4"/>
      <c r="M25" s="48"/>
      <c r="N25" s="17"/>
      <c r="O25" s="4"/>
      <c r="P25" s="4"/>
      <c r="Q25" s="4"/>
      <c r="R25" s="4"/>
      <c r="S25" s="4"/>
      <c r="T25" s="4"/>
      <c r="U25" s="4"/>
      <c r="V25" s="17"/>
      <c r="W25" s="3"/>
      <c r="X25" s="3"/>
    </row>
    <row r="26" spans="1:24" ht="17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8"/>
      <c r="N26" s="17"/>
      <c r="O26" s="4"/>
      <c r="P26" s="4"/>
      <c r="Q26" s="4"/>
      <c r="R26" s="4"/>
      <c r="S26" s="4"/>
      <c r="T26" s="4"/>
      <c r="U26" s="4"/>
      <c r="V26" s="17"/>
      <c r="W26" s="3"/>
      <c r="X26" s="3"/>
    </row>
    <row r="27" spans="1:24" ht="17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8"/>
      <c r="N27" s="17"/>
      <c r="O27" s="4"/>
      <c r="P27" s="4"/>
      <c r="Q27" s="4"/>
      <c r="R27" s="4"/>
      <c r="S27" s="4"/>
      <c r="T27" s="4"/>
      <c r="U27" s="4"/>
      <c r="V27" s="17"/>
      <c r="W27" s="3"/>
      <c r="X27" s="3"/>
    </row>
    <row r="28" spans="1:24" ht="17.5" customHeight="1" x14ac:dyDescent="0.2">
      <c r="A28" s="3"/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17"/>
      <c r="O28" s="4"/>
      <c r="P28" s="4"/>
      <c r="Q28" s="4"/>
      <c r="R28" s="4"/>
      <c r="S28" s="4"/>
      <c r="T28" s="4"/>
      <c r="U28" s="4"/>
      <c r="V28" s="17"/>
      <c r="W28" s="3"/>
      <c r="X28" s="3"/>
    </row>
    <row r="29" spans="1:24" ht="17.5" customHeight="1" x14ac:dyDescent="0.2">
      <c r="A29" s="3"/>
      <c r="B29" s="3"/>
      <c r="C29" s="3"/>
      <c r="D29" s="3"/>
      <c r="E29" s="3"/>
      <c r="F29" s="3"/>
      <c r="G29" s="3"/>
      <c r="H29" s="3"/>
      <c r="I29" s="4"/>
      <c r="J29" s="4"/>
      <c r="K29" s="4"/>
      <c r="L29" s="4"/>
      <c r="M29" s="4"/>
      <c r="N29" s="17"/>
      <c r="O29" s="4"/>
      <c r="P29" s="4"/>
      <c r="Q29" s="4"/>
      <c r="R29" s="4"/>
      <c r="S29" s="4"/>
      <c r="T29" s="4"/>
      <c r="U29" s="4"/>
      <c r="V29" s="17"/>
      <c r="W29" s="3"/>
      <c r="X29" s="3"/>
    </row>
    <row r="30" spans="1:24" ht="17.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7"/>
      <c r="W30" s="3"/>
      <c r="X30" s="3"/>
    </row>
    <row r="31" spans="1:24" ht="17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7"/>
      <c r="W31" s="3"/>
      <c r="X31" s="3"/>
    </row>
    <row r="32" spans="1:24" ht="17.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7"/>
      <c r="W32" s="3"/>
      <c r="X32" s="3"/>
    </row>
  </sheetData>
  <pageMargins left="0.41527799999999998" right="0.41527799999999998" top="0.41527799999999998" bottom="0.41527799999999998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2016-10-10T08:35:13Z</dcterms:modified>
</cp:coreProperties>
</file>