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2800" yWindow="460" windowWidth="23320" windowHeight="17540"/>
  </bookViews>
  <sheets>
    <sheet name="Dairy Cash Flow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72" i="1" l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0" i="1"/>
  <c r="O41" i="1"/>
  <c r="O42" i="1"/>
  <c r="O43" i="1"/>
  <c r="O44" i="1"/>
  <c r="O45" i="1"/>
  <c r="O46" i="1"/>
  <c r="O47" i="1"/>
  <c r="O48" i="1"/>
  <c r="O50" i="1"/>
  <c r="O51" i="1"/>
  <c r="O52" i="1"/>
  <c r="O53" i="1"/>
  <c r="O54" i="1"/>
  <c r="O55" i="1"/>
  <c r="O57" i="1"/>
  <c r="O58" i="1"/>
  <c r="O59" i="1"/>
  <c r="O60" i="1"/>
  <c r="O61" i="1"/>
  <c r="O62" i="1"/>
  <c r="O63" i="1"/>
  <c r="O64" i="1"/>
  <c r="O65" i="1"/>
  <c r="O66" i="1"/>
  <c r="O67" i="1"/>
  <c r="C67" i="1"/>
  <c r="D67" i="1"/>
  <c r="E67" i="1"/>
  <c r="F67" i="1"/>
  <c r="G67" i="1"/>
  <c r="H67" i="1"/>
  <c r="I67" i="1"/>
  <c r="J67" i="1"/>
  <c r="K67" i="1"/>
  <c r="L67" i="1"/>
  <c r="M67" i="1"/>
  <c r="N67" i="1"/>
  <c r="P67" i="1"/>
  <c r="P72" i="1"/>
  <c r="C21" i="1"/>
  <c r="C68" i="1"/>
  <c r="C72" i="1"/>
  <c r="D5" i="1"/>
  <c r="D21" i="1"/>
  <c r="D68" i="1"/>
  <c r="D72" i="1"/>
  <c r="E5" i="1"/>
  <c r="E21" i="1"/>
  <c r="E68" i="1"/>
  <c r="E72" i="1"/>
  <c r="F5" i="1"/>
  <c r="F21" i="1"/>
  <c r="F68" i="1"/>
  <c r="F72" i="1"/>
  <c r="G5" i="1"/>
  <c r="G21" i="1"/>
  <c r="G68" i="1"/>
  <c r="G72" i="1"/>
  <c r="H5" i="1"/>
  <c r="H21" i="1"/>
  <c r="H68" i="1"/>
  <c r="H72" i="1"/>
  <c r="I5" i="1"/>
  <c r="I21" i="1"/>
  <c r="I68" i="1"/>
  <c r="I72" i="1"/>
  <c r="J5" i="1"/>
  <c r="J21" i="1"/>
  <c r="J68" i="1"/>
  <c r="J72" i="1"/>
  <c r="K5" i="1"/>
  <c r="K21" i="1"/>
  <c r="K68" i="1"/>
  <c r="K72" i="1"/>
  <c r="L5" i="1"/>
  <c r="L21" i="1"/>
  <c r="L68" i="1"/>
  <c r="L72" i="1"/>
  <c r="M5" i="1"/>
  <c r="M21" i="1"/>
  <c r="M68" i="1"/>
  <c r="M72" i="1"/>
  <c r="N5" i="1"/>
  <c r="N21" i="1"/>
  <c r="N68" i="1"/>
  <c r="N72" i="1"/>
  <c r="Q71" i="1"/>
  <c r="O71" i="1"/>
  <c r="B71" i="1"/>
  <c r="Q70" i="1"/>
  <c r="O12" i="1"/>
  <c r="O13" i="1"/>
  <c r="O14" i="1"/>
  <c r="O15" i="1"/>
  <c r="O16" i="1"/>
  <c r="O17" i="1"/>
  <c r="O18" i="1"/>
  <c r="O19" i="1"/>
  <c r="O20" i="1"/>
  <c r="O21" i="1"/>
  <c r="O68" i="1"/>
  <c r="O69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Q69" i="1"/>
  <c r="B69" i="1"/>
  <c r="Q68" i="1"/>
  <c r="B68" i="1"/>
  <c r="Q67" i="1"/>
  <c r="Q66" i="1"/>
  <c r="B66" i="1"/>
  <c r="Q65" i="1"/>
  <c r="B65" i="1"/>
  <c r="Q64" i="1"/>
  <c r="B64" i="1"/>
  <c r="Q63" i="1"/>
  <c r="B63" i="1"/>
  <c r="Q62" i="1"/>
  <c r="B62" i="1"/>
  <c r="Q61" i="1"/>
  <c r="B61" i="1"/>
  <c r="Q60" i="1"/>
  <c r="B60" i="1"/>
  <c r="Q59" i="1"/>
  <c r="B59" i="1"/>
  <c r="Q58" i="1"/>
  <c r="B58" i="1"/>
  <c r="Q57" i="1"/>
  <c r="B57" i="1"/>
  <c r="Q56" i="1"/>
  <c r="O56" i="1"/>
  <c r="B56" i="1"/>
  <c r="Q55" i="1"/>
  <c r="B55" i="1"/>
  <c r="Q54" i="1"/>
  <c r="B54" i="1"/>
  <c r="Q53" i="1"/>
  <c r="B53" i="1"/>
  <c r="Q52" i="1"/>
  <c r="B52" i="1"/>
  <c r="Q51" i="1"/>
  <c r="B51" i="1"/>
  <c r="Q50" i="1"/>
  <c r="B50" i="1"/>
  <c r="Q49" i="1"/>
  <c r="O49" i="1"/>
  <c r="B49" i="1"/>
  <c r="Q48" i="1"/>
  <c r="B48" i="1"/>
  <c r="Q47" i="1"/>
  <c r="B47" i="1"/>
  <c r="Q46" i="1"/>
  <c r="B46" i="1"/>
  <c r="Q45" i="1"/>
  <c r="B45" i="1"/>
  <c r="Q44" i="1"/>
  <c r="B44" i="1"/>
  <c r="Q43" i="1"/>
  <c r="B43" i="1"/>
  <c r="Q42" i="1"/>
  <c r="B42" i="1"/>
  <c r="Q41" i="1"/>
  <c r="B41" i="1"/>
  <c r="Q40" i="1"/>
  <c r="B40" i="1"/>
  <c r="Q39" i="1"/>
  <c r="O39" i="1"/>
  <c r="B39" i="1"/>
  <c r="Q38" i="1"/>
  <c r="B38" i="1"/>
  <c r="Q37" i="1"/>
  <c r="B37" i="1"/>
  <c r="Q36" i="1"/>
  <c r="B36" i="1"/>
  <c r="Q35" i="1"/>
  <c r="B35" i="1"/>
  <c r="Q34" i="1"/>
  <c r="B34" i="1"/>
  <c r="Q33" i="1"/>
  <c r="B33" i="1"/>
  <c r="Q32" i="1"/>
  <c r="B32" i="1"/>
  <c r="Q31" i="1"/>
  <c r="B31" i="1"/>
  <c r="Q30" i="1"/>
  <c r="B30" i="1"/>
  <c r="Q29" i="1"/>
  <c r="B29" i="1"/>
  <c r="Q28" i="1"/>
  <c r="B28" i="1"/>
  <c r="Q27" i="1"/>
  <c r="B27" i="1"/>
  <c r="Q26" i="1"/>
  <c r="B26" i="1"/>
  <c r="Q25" i="1"/>
  <c r="B25" i="1"/>
  <c r="Q24" i="1"/>
  <c r="B24" i="1"/>
  <c r="Q23" i="1"/>
  <c r="Q22" i="1"/>
  <c r="Q21" i="1"/>
  <c r="B21" i="1"/>
  <c r="Q20" i="1"/>
  <c r="B20" i="1"/>
  <c r="Q19" i="1"/>
  <c r="B19" i="1"/>
  <c r="Q18" i="1"/>
  <c r="B18" i="1"/>
  <c r="Q17" i="1"/>
  <c r="B17" i="1"/>
  <c r="Q16" i="1"/>
  <c r="B16" i="1"/>
  <c r="Q15" i="1"/>
  <c r="B15" i="1"/>
  <c r="Q14" i="1"/>
  <c r="B14" i="1"/>
  <c r="Q13" i="1"/>
  <c r="B13" i="1"/>
  <c r="Q12" i="1"/>
  <c r="B12" i="1"/>
  <c r="Q11" i="1"/>
  <c r="Q10" i="1"/>
  <c r="O10" i="1"/>
  <c r="B10" i="1"/>
  <c r="Q9" i="1"/>
  <c r="O9" i="1"/>
  <c r="B9" i="1"/>
  <c r="Q8" i="1"/>
  <c r="O8" i="1"/>
  <c r="B8" i="1"/>
  <c r="Q7" i="1"/>
  <c r="C4" i="1"/>
  <c r="D4" i="1"/>
  <c r="E4" i="1"/>
  <c r="F4" i="1"/>
  <c r="G4" i="1"/>
  <c r="H4" i="1"/>
  <c r="I4" i="1"/>
  <c r="J4" i="1"/>
  <c r="K4" i="1"/>
  <c r="L4" i="1"/>
  <c r="M4" i="1"/>
  <c r="N4" i="1"/>
  <c r="D3" i="1"/>
  <c r="E3" i="1"/>
  <c r="F3" i="1"/>
  <c r="G3" i="1"/>
  <c r="H3" i="1"/>
  <c r="I3" i="1"/>
  <c r="J3" i="1"/>
  <c r="K3" i="1"/>
  <c r="L3" i="1"/>
  <c r="M3" i="1"/>
  <c r="N3" i="1"/>
</calcChain>
</file>

<file path=xl/sharedStrings.xml><?xml version="1.0" encoding="utf-8"?>
<sst xmlns="http://schemas.openxmlformats.org/spreadsheetml/2006/main" count="107" uniqueCount="101">
  <si>
    <t>Cash Flow Dairy</t>
  </si>
  <si>
    <t>GST Inclusive</t>
  </si>
  <si>
    <t>GST Exclusive</t>
  </si>
  <si>
    <t>&lt; Delete one</t>
  </si>
  <si>
    <t>Your name</t>
  </si>
  <si>
    <t>Instructions are in red. Don’t type over blue cells, they contain formulae. Enter yours in yellow cells.</t>
  </si>
  <si>
    <t xml:space="preserve">Financial Year Ending </t>
  </si>
  <si>
    <t>Cash Flow</t>
  </si>
  <si>
    <t>&lt;Enter year in Cell C3 as end of first month e.g. 30/06/12</t>
  </si>
  <si>
    <t>Change yellow cells to suit.</t>
  </si>
  <si>
    <t>Totals</t>
  </si>
  <si>
    <t>USA change Tonnes &amp; Kilograms to tons and pounds.</t>
  </si>
  <si>
    <t>Opening Account Balance</t>
  </si>
  <si>
    <t>&lt;Enter opening bank account balance in C5, OD as negative</t>
  </si>
  <si>
    <t xml:space="preserve">From Column A. </t>
  </si>
  <si>
    <t>Stock Numbers</t>
  </si>
  <si>
    <t>You can change the descriptions in column A to suit your farm.</t>
  </si>
  <si>
    <t>Bobby Calf Numbers</t>
  </si>
  <si>
    <t>Enter amounts under months.</t>
  </si>
  <si>
    <t>Heifer Calf Numbers</t>
  </si>
  <si>
    <t>Enter the bank balance brought forward from the previous year into column C 54.</t>
  </si>
  <si>
    <t>Cull Numbers</t>
  </si>
  <si>
    <t>Enter livestock numbers, tonnes, etc., in column B for your records.</t>
  </si>
  <si>
    <t>Income</t>
  </si>
  <si>
    <t>Add rows if necessary and copy formulae in and check them.</t>
  </si>
  <si>
    <t>Bobby Calf Sales</t>
  </si>
  <si>
    <t xml:space="preserve">If you have difficulty using this, ask your spouse or children or your accountant help. </t>
  </si>
  <si>
    <t>Heifer Calf Sales</t>
  </si>
  <si>
    <t>Cull Sales</t>
  </si>
  <si>
    <t>Other Sales</t>
  </si>
  <si>
    <t>Other Income</t>
  </si>
  <si>
    <t>Interest Earned</t>
  </si>
  <si>
    <t>Other</t>
  </si>
  <si>
    <t>Milk Sales</t>
  </si>
  <si>
    <t>Bonus/Shares.</t>
  </si>
  <si>
    <t>Gross Income</t>
  </si>
  <si>
    <t>This Checksum must be nil</t>
  </si>
  <si>
    <t>Expenditure</t>
  </si>
  <si>
    <t>June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</si>
  <si>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</si>
  <si>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</si>
  <si>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</si>
  <si>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</si>
  <si>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</si>
  <si>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</si>
  <si>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</si>
  <si>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</si>
  <si>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</si>
  <si>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</si>
  <si>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</si>
  <si>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Bull Purchases</t>
  </si>
  <si>
    <t>Cow Purchases</t>
  </si>
  <si>
    <t>Calf Purchases</t>
  </si>
  <si>
    <t>Yearling Purch</t>
  </si>
  <si>
    <t>ACC</t>
  </si>
  <si>
    <t>Accountancy</t>
  </si>
  <si>
    <t>Artificial Breeding</t>
  </si>
  <si>
    <t>Bank Fees</t>
  </si>
  <si>
    <t>Remember no GST on financial transactions</t>
  </si>
  <si>
    <t>Calf Rearing</t>
  </si>
  <si>
    <t>Capital Purchases</t>
  </si>
  <si>
    <t>Contractors</t>
  </si>
  <si>
    <t>Consultants</t>
  </si>
  <si>
    <t>Electricity</t>
  </si>
  <si>
    <t>Entertainment</t>
  </si>
  <si>
    <t>Remember most Entertainment only 50% deductible for GST</t>
  </si>
  <si>
    <t>Fertiliser</t>
  </si>
  <si>
    <t>Tonnes</t>
  </si>
  <si>
    <t>Freight</t>
  </si>
  <si>
    <t>Grazing</t>
  </si>
  <si>
    <t>Hay Making</t>
  </si>
  <si>
    <t>Herd Testing</t>
  </si>
  <si>
    <t>Income Tax</t>
  </si>
  <si>
    <t>Insurance</t>
  </si>
  <si>
    <t>Interest on Loan</t>
  </si>
  <si>
    <t>% Interest on OD @ %</t>
  </si>
  <si>
    <t>Lime</t>
  </si>
  <si>
    <t>Rates</t>
  </si>
  <si>
    <t>R&amp;M Build'sRoadsDrains</t>
  </si>
  <si>
    <t>R&amp;M MachFencesWater</t>
  </si>
  <si>
    <t>Shed Expenses-not electricity</t>
  </si>
  <si>
    <t>Silage Making</t>
  </si>
  <si>
    <t>Soluble minerals in water</t>
  </si>
  <si>
    <t>Kilograms</t>
  </si>
  <si>
    <t xml:space="preserve">Stock Feed, Dogs, </t>
  </si>
  <si>
    <t>Sundry</t>
  </si>
  <si>
    <t>Telephone</t>
  </si>
  <si>
    <t>Vehicles</t>
  </si>
  <si>
    <t xml:space="preserve"> Describe Vehicle 1</t>
  </si>
  <si>
    <t xml:space="preserve"> Describe Vehicle 2</t>
  </si>
  <si>
    <t>Veterinary Animal Health</t>
  </si>
  <si>
    <t>Wages</t>
  </si>
  <si>
    <t>Weeds, Seeds, Sprays</t>
  </si>
  <si>
    <t>Gross Expenses</t>
  </si>
  <si>
    <t>Profit Before Stock Value</t>
  </si>
  <si>
    <t>Change in Stock Value</t>
  </si>
  <si>
    <t>Net Profit</t>
  </si>
  <si>
    <t>Personal Drawings</t>
  </si>
  <si>
    <t>Monthly Closing Balances</t>
  </si>
  <si>
    <t>Double check this to your bank statement</t>
  </si>
  <si>
    <t xml:space="preserve">If you don’t measure it, you can’t manage it - and profit.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</si>
</sst>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mmm"/>
    <numFmt numFmtId="166" formatCode="&quot;$&quot;#,##0"/>
  </numFmts>
  <fonts count="10" x14ac:knownFonts="1">
    <font>
      <sz val="12"/>
      <color indexed="8"/>
      <name val="N Helvetica Narrow"/>
    </font>
    <font>
      <b/>
      <sz val="16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</font>
    <font>
      <b/>
      <sz val="12"/>
      <color indexed="10"/>
      <name val="Times New Roman"/>
    </font>
    <font>
      <sz val="12"/>
      <color indexed="8"/>
      <name val="Times New Roman"/>
    </font>
    <font>
      <b/>
      <sz val="12"/>
      <color indexed="12"/>
      <name val="Times New Roman"/>
    </font>
    <font>
      <sz val="12"/>
      <color indexed="10"/>
      <name val="Times New Roman"/>
    </font>
    <font>
      <u/>
      <sz val="12"/>
      <color indexed="10"/>
      <name val="Times New Roman"/>
    </font>
    <font>
      <u/>
      <sz val="12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3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/>
    <xf numFmtId="166" fontId="2" fillId="4" borderId="2" xfId="0" applyNumberFormat="1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3" fontId="2" fillId="4" borderId="1" xfId="0" applyNumberFormat="1" applyFont="1" applyFill="1" applyBorder="1" applyAlignment="1"/>
    <xf numFmtId="3" fontId="5" fillId="3" borderId="1" xfId="0" applyNumberFormat="1" applyFont="1" applyFill="1" applyBorder="1" applyAlignment="1"/>
    <xf numFmtId="166" fontId="5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3" fontId="5" fillId="2" borderId="1" xfId="0" applyNumberFormat="1" applyFont="1" applyFill="1" applyBorder="1" applyAlignment="1"/>
    <xf numFmtId="166" fontId="2" fillId="4" borderId="1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166" fontId="5" fillId="4" borderId="2" xfId="0" applyNumberFormat="1" applyFont="1" applyFill="1" applyBorder="1" applyAlignment="1"/>
    <xf numFmtId="166" fontId="5" fillId="4" borderId="3" xfId="0" applyNumberFormat="1" applyFont="1" applyFill="1" applyBorder="1" applyAlignment="1"/>
    <xf numFmtId="166" fontId="5" fillId="4" borderId="4" xfId="0" applyNumberFormat="1" applyFont="1" applyFill="1" applyBorder="1" applyAlignment="1"/>
    <xf numFmtId="49" fontId="8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/>
    <xf numFmtId="0" fontId="5" fillId="4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49" fontId="5" fillId="5" borderId="1" xfId="0" applyNumberFormat="1" applyFont="1" applyFill="1" applyBorder="1" applyAlignment="1">
      <alignment horizontal="left"/>
    </xf>
    <xf numFmtId="49" fontId="5" fillId="5" borderId="1" xfId="0" applyNumberFormat="1" applyFont="1" applyFill="1" applyBorder="1" applyAlignment="1"/>
    <xf numFmtId="166" fontId="5" fillId="4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left"/>
    </xf>
    <xf numFmtId="15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FEFB00"/>
      <rgbColor rgb="FF0000D4"/>
      <rgbColor rgb="FF61E1EB"/>
      <rgbColor rgb="FFFEFB0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77"/>
  <sheetViews>
    <sheetView showGridLines="0" tabSelected="1" workbookViewId="0">
      <selection activeCell="M2" sqref="M2"/>
    </sheetView>
  </sheetViews>
  <sheetFormatPr baseColWidth="10" defaultColWidth="10" defaultRowHeight="15" customHeight="1" x14ac:dyDescent="0.2"/>
  <cols>
    <col min="1" max="1" width="21.83203125" style="1" customWidth="1"/>
    <col min="2" max="2" width="11.1640625" style="1" customWidth="1"/>
    <col min="3" max="3" width="5.6640625" style="1" customWidth="1"/>
    <col min="4" max="4" width="6.33203125" style="1" customWidth="1"/>
    <col min="5" max="14" width="5.5" style="1" customWidth="1"/>
    <col min="15" max="15" width="9.33203125" style="1" customWidth="1"/>
    <col min="16" max="16" width="4.83203125" style="1" customWidth="1"/>
    <col min="17" max="17" width="16.6640625" style="1" customWidth="1"/>
    <col min="18" max="18" width="9.83203125" style="1" customWidth="1"/>
    <col min="19" max="19" width="10" style="1" customWidth="1"/>
    <col min="20" max="20" width="39.5" style="1" customWidth="1"/>
    <col min="21" max="256" width="10" customWidth="1"/>
  </cols>
  <sheetData>
    <row r="1" spans="1:20" ht="17" customHeight="1" x14ac:dyDescent="0.2">
      <c r="A1" s="2" t="s">
        <v>0</v>
      </c>
      <c r="B1" s="3" t="s">
        <v>1</v>
      </c>
      <c r="C1" s="3" t="s">
        <v>2</v>
      </c>
      <c r="D1" s="4"/>
      <c r="E1" s="5" t="s">
        <v>3</v>
      </c>
      <c r="F1" s="6"/>
      <c r="G1" s="5"/>
      <c r="H1" s="7"/>
      <c r="I1" s="7"/>
      <c r="J1" s="7"/>
      <c r="K1" s="7"/>
      <c r="L1" s="8"/>
      <c r="M1" s="9"/>
      <c r="N1" s="8"/>
      <c r="O1" s="10">
        <v>41329</v>
      </c>
      <c r="P1" s="7"/>
      <c r="Q1" s="11" t="s">
        <v>100</v>
      </c>
      <c r="R1" s="12"/>
      <c r="S1" s="8"/>
      <c r="T1" s="8"/>
    </row>
    <row r="2" spans="1:20" ht="16" customHeight="1" x14ac:dyDescent="0.2">
      <c r="A2" s="13" t="s">
        <v>4</v>
      </c>
      <c r="B2" s="14"/>
      <c r="C2" s="15"/>
      <c r="D2" s="15"/>
      <c r="E2" s="14"/>
      <c r="F2" s="9"/>
      <c r="G2" s="9"/>
      <c r="H2" s="7"/>
      <c r="I2" s="7"/>
      <c r="J2" s="9"/>
      <c r="K2" s="9"/>
      <c r="L2" s="9"/>
      <c r="M2" s="9"/>
      <c r="N2" s="16"/>
      <c r="O2" s="15"/>
      <c r="P2" s="7"/>
      <c r="Q2" s="5" t="s">
        <v>5</v>
      </c>
      <c r="R2" s="17"/>
      <c r="S2" s="8"/>
      <c r="T2" s="8"/>
    </row>
    <row r="3" spans="1:20" ht="16" customHeight="1" x14ac:dyDescent="0.2">
      <c r="A3" s="3" t="s">
        <v>6</v>
      </c>
      <c r="B3" s="14"/>
      <c r="C3" s="18">
        <v>41258</v>
      </c>
      <c r="D3" s="19">
        <f t="shared" ref="D3:I3" si="0">C3</f>
        <v>41258</v>
      </c>
      <c r="E3" s="19">
        <f t="shared" si="0"/>
        <v>41258</v>
      </c>
      <c r="F3" s="19">
        <f t="shared" si="0"/>
        <v>41258</v>
      </c>
      <c r="G3" s="19">
        <f t="shared" si="0"/>
        <v>41258</v>
      </c>
      <c r="H3" s="19">
        <f t="shared" si="0"/>
        <v>41258</v>
      </c>
      <c r="I3" s="19">
        <f t="shared" si="0"/>
        <v>41258</v>
      </c>
      <c r="J3" s="19">
        <f>I3+1</f>
        <v>41259</v>
      </c>
      <c r="K3" s="19">
        <f>J3</f>
        <v>41259</v>
      </c>
      <c r="L3" s="19">
        <f>K3</f>
        <v>41259</v>
      </c>
      <c r="M3" s="19">
        <f>L3</f>
        <v>41259</v>
      </c>
      <c r="N3" s="19">
        <f>M3</f>
        <v>41259</v>
      </c>
      <c r="O3" s="20" t="s">
        <v>7</v>
      </c>
      <c r="P3" s="9"/>
      <c r="Q3" s="21" t="s">
        <v>8</v>
      </c>
      <c r="R3" s="8"/>
      <c r="S3" s="8"/>
      <c r="T3" s="8"/>
    </row>
    <row r="4" spans="1:20" ht="16" customHeight="1" x14ac:dyDescent="0.2">
      <c r="A4" s="5" t="s">
        <v>9</v>
      </c>
      <c r="B4" s="9"/>
      <c r="C4" s="22">
        <f>C3</f>
        <v>41258</v>
      </c>
      <c r="D4" s="22">
        <f t="shared" ref="D4:N4" si="1">C4+28</f>
        <v>41286</v>
      </c>
      <c r="E4" s="22">
        <f t="shared" si="1"/>
        <v>41314</v>
      </c>
      <c r="F4" s="22">
        <f t="shared" si="1"/>
        <v>41342</v>
      </c>
      <c r="G4" s="22">
        <f t="shared" si="1"/>
        <v>41370</v>
      </c>
      <c r="H4" s="22">
        <f t="shared" si="1"/>
        <v>41398</v>
      </c>
      <c r="I4" s="22">
        <f t="shared" si="1"/>
        <v>41426</v>
      </c>
      <c r="J4" s="22">
        <f t="shared" si="1"/>
        <v>41454</v>
      </c>
      <c r="K4" s="22">
        <f t="shared" si="1"/>
        <v>41482</v>
      </c>
      <c r="L4" s="22">
        <f t="shared" si="1"/>
        <v>41510</v>
      </c>
      <c r="M4" s="22">
        <f t="shared" si="1"/>
        <v>41538</v>
      </c>
      <c r="N4" s="22">
        <f t="shared" si="1"/>
        <v>41566</v>
      </c>
      <c r="O4" s="23" t="s">
        <v>10</v>
      </c>
      <c r="P4" s="14"/>
      <c r="Q4" s="21" t="s">
        <v>11</v>
      </c>
      <c r="R4" s="14"/>
      <c r="S4" s="8"/>
      <c r="T4" s="8"/>
    </row>
    <row r="5" spans="1:20" ht="17.5" customHeight="1" x14ac:dyDescent="0.2">
      <c r="A5" s="3" t="s">
        <v>12</v>
      </c>
      <c r="B5" s="9"/>
      <c r="C5" s="24">
        <v>0</v>
      </c>
      <c r="D5" s="25">
        <f t="shared" ref="D5:N5" si="2">C72</f>
        <v>0</v>
      </c>
      <c r="E5" s="26">
        <f t="shared" si="2"/>
        <v>0</v>
      </c>
      <c r="F5" s="26">
        <f t="shared" si="2"/>
        <v>0</v>
      </c>
      <c r="G5" s="26">
        <f t="shared" si="2"/>
        <v>0</v>
      </c>
      <c r="H5" s="26">
        <f t="shared" si="2"/>
        <v>0</v>
      </c>
      <c r="I5" s="26">
        <f t="shared" si="2"/>
        <v>0</v>
      </c>
      <c r="J5" s="26">
        <f t="shared" si="2"/>
        <v>0</v>
      </c>
      <c r="K5" s="26">
        <f t="shared" si="2"/>
        <v>0</v>
      </c>
      <c r="L5" s="26">
        <f t="shared" si="2"/>
        <v>0</v>
      </c>
      <c r="M5" s="26">
        <f t="shared" si="2"/>
        <v>0</v>
      </c>
      <c r="N5" s="27">
        <f t="shared" si="2"/>
        <v>0</v>
      </c>
      <c r="O5" s="9"/>
      <c r="P5" s="14"/>
      <c r="Q5" s="8"/>
      <c r="R5" s="21" t="s">
        <v>13</v>
      </c>
      <c r="S5" s="14"/>
      <c r="T5" s="8"/>
    </row>
    <row r="6" spans="1:20" ht="17.5" customHeight="1" x14ac:dyDescent="0.2">
      <c r="A6" s="6"/>
      <c r="B6" s="9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9"/>
      <c r="P6" s="14"/>
      <c r="Q6" s="29" t="s">
        <v>14</v>
      </c>
      <c r="R6" s="30"/>
      <c r="S6" s="14"/>
      <c r="T6" s="8"/>
    </row>
    <row r="7" spans="1:20" ht="16" customHeight="1" x14ac:dyDescent="0.2">
      <c r="A7" s="3" t="s">
        <v>15</v>
      </c>
      <c r="B7" s="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9"/>
      <c r="P7" s="14"/>
      <c r="Q7" s="3" t="str">
        <f t="shared" ref="Q7:Q38" si="3">A7</f>
        <v>Stock Numbers</v>
      </c>
      <c r="R7" s="21" t="s">
        <v>16</v>
      </c>
      <c r="S7" s="14"/>
      <c r="T7" s="8"/>
    </row>
    <row r="8" spans="1:20" ht="16" customHeight="1" x14ac:dyDescent="0.2">
      <c r="A8" s="29" t="s">
        <v>17</v>
      </c>
      <c r="B8" s="31">
        <f>SUM(C8)</f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1">
        <f>SUM(C8:N8)</f>
        <v>0</v>
      </c>
      <c r="P8" s="33"/>
      <c r="Q8" s="29" t="str">
        <f t="shared" si="3"/>
        <v>Bobby Calf Numbers</v>
      </c>
      <c r="R8" s="21" t="s">
        <v>18</v>
      </c>
      <c r="S8" s="8"/>
      <c r="T8" s="8"/>
    </row>
    <row r="9" spans="1:20" ht="16" customHeight="1" x14ac:dyDescent="0.2">
      <c r="A9" s="29" t="s">
        <v>19</v>
      </c>
      <c r="B9" s="31">
        <f>SUM(C9)</f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1">
        <f>SUM(C9:N9)</f>
        <v>0</v>
      </c>
      <c r="P9" s="33"/>
      <c r="Q9" s="29" t="str">
        <f t="shared" si="3"/>
        <v>Heifer Calf Numbers</v>
      </c>
      <c r="R9" s="21" t="s">
        <v>20</v>
      </c>
      <c r="S9" s="7"/>
      <c r="T9" s="8"/>
    </row>
    <row r="10" spans="1:20" ht="16" customHeight="1" x14ac:dyDescent="0.2">
      <c r="A10" s="29" t="s">
        <v>21</v>
      </c>
      <c r="B10" s="31">
        <f>SUM(C10)</f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1">
        <f>SUM(C10:N10)</f>
        <v>0</v>
      </c>
      <c r="P10" s="33"/>
      <c r="Q10" s="29" t="str">
        <f t="shared" si="3"/>
        <v>Cull Numbers</v>
      </c>
      <c r="R10" s="21" t="s">
        <v>22</v>
      </c>
      <c r="S10" s="8"/>
      <c r="T10" s="8"/>
    </row>
    <row r="11" spans="1:20" ht="16" customHeight="1" x14ac:dyDescent="0.2">
      <c r="A11" s="3" t="s">
        <v>23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4"/>
      <c r="P11" s="33"/>
      <c r="Q11" s="29" t="str">
        <f t="shared" si="3"/>
        <v>Income</v>
      </c>
      <c r="R11" s="21" t="s">
        <v>24</v>
      </c>
      <c r="S11" s="8"/>
      <c r="T11" s="8"/>
    </row>
    <row r="12" spans="1:20" ht="16" customHeight="1" x14ac:dyDescent="0.2">
      <c r="A12" s="29" t="s">
        <v>25</v>
      </c>
      <c r="B12" s="36">
        <f t="shared" ref="B12:B21" si="4">O12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36">
        <f t="shared" ref="O12:O20" si="5">SUM(C12:N12)</f>
        <v>0</v>
      </c>
      <c r="P12" s="33"/>
      <c r="Q12" s="29" t="str">
        <f t="shared" si="3"/>
        <v>Bobby Calf Sales</v>
      </c>
      <c r="R12" s="37" t="s">
        <v>26</v>
      </c>
      <c r="S12" s="8"/>
      <c r="T12" s="8"/>
    </row>
    <row r="13" spans="1:20" ht="16" customHeight="1" x14ac:dyDescent="0.2">
      <c r="A13" s="29" t="s">
        <v>27</v>
      </c>
      <c r="B13" s="36">
        <f t="shared" si="4"/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36">
        <f t="shared" si="5"/>
        <v>0</v>
      </c>
      <c r="P13" s="33"/>
      <c r="Q13" s="29" t="str">
        <f t="shared" si="3"/>
        <v>Heifer Calf Sales</v>
      </c>
      <c r="R13" s="7"/>
      <c r="S13" s="7"/>
      <c r="T13" s="8"/>
    </row>
    <row r="14" spans="1:20" ht="16" customHeight="1" x14ac:dyDescent="0.2">
      <c r="A14" s="29" t="s">
        <v>28</v>
      </c>
      <c r="B14" s="36">
        <f t="shared" si="4"/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36">
        <f t="shared" si="5"/>
        <v>0</v>
      </c>
      <c r="P14" s="33"/>
      <c r="Q14" s="29" t="str">
        <f t="shared" si="3"/>
        <v>Cull Sales</v>
      </c>
      <c r="R14" s="8"/>
      <c r="S14" s="8"/>
      <c r="T14" s="8"/>
    </row>
    <row r="15" spans="1:20" ht="16" customHeight="1" x14ac:dyDescent="0.2">
      <c r="A15" s="38" t="s">
        <v>29</v>
      </c>
      <c r="B15" s="36">
        <f t="shared" si="4"/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36">
        <f t="shared" si="5"/>
        <v>0</v>
      </c>
      <c r="P15" s="33"/>
      <c r="Q15" s="29" t="str">
        <f t="shared" si="3"/>
        <v>Other Sales</v>
      </c>
      <c r="R15" s="8"/>
      <c r="S15" s="7"/>
      <c r="T15" s="14"/>
    </row>
    <row r="16" spans="1:20" ht="16" customHeight="1" x14ac:dyDescent="0.2">
      <c r="A16" s="38" t="s">
        <v>30</v>
      </c>
      <c r="B16" s="36">
        <f t="shared" si="4"/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36">
        <f t="shared" si="5"/>
        <v>0</v>
      </c>
      <c r="P16" s="33"/>
      <c r="Q16" s="29" t="str">
        <f t="shared" si="3"/>
        <v>Other Income</v>
      </c>
      <c r="R16" s="8"/>
      <c r="S16" s="7"/>
      <c r="T16" s="14"/>
    </row>
    <row r="17" spans="1:20" ht="16" customHeight="1" x14ac:dyDescent="0.2">
      <c r="A17" s="29" t="s">
        <v>31</v>
      </c>
      <c r="B17" s="36">
        <f t="shared" si="4"/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36">
        <f t="shared" si="5"/>
        <v>0</v>
      </c>
      <c r="P17" s="33"/>
      <c r="Q17" s="29" t="str">
        <f t="shared" si="3"/>
        <v>Interest Earned</v>
      </c>
      <c r="R17" s="8"/>
      <c r="S17" s="7"/>
      <c r="T17" s="14"/>
    </row>
    <row r="18" spans="1:20" ht="16" customHeight="1" x14ac:dyDescent="0.2">
      <c r="A18" s="39" t="s">
        <v>32</v>
      </c>
      <c r="B18" s="36">
        <f t="shared" si="4"/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36">
        <f t="shared" si="5"/>
        <v>0</v>
      </c>
      <c r="P18" s="33"/>
      <c r="Q18" s="29" t="str">
        <f t="shared" si="3"/>
        <v>Other</v>
      </c>
      <c r="R18" s="8"/>
      <c r="S18" s="8"/>
      <c r="T18" s="8"/>
    </row>
    <row r="19" spans="1:20" ht="16" customHeight="1" x14ac:dyDescent="0.2">
      <c r="A19" s="29" t="s">
        <v>33</v>
      </c>
      <c r="B19" s="36">
        <f t="shared" si="4"/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36">
        <f t="shared" si="5"/>
        <v>0</v>
      </c>
      <c r="P19" s="33"/>
      <c r="Q19" s="29" t="str">
        <f t="shared" si="3"/>
        <v>Milk Sales</v>
      </c>
      <c r="R19" s="8"/>
      <c r="S19" s="8"/>
      <c r="T19" s="8"/>
    </row>
    <row r="20" spans="1:20" ht="16" customHeight="1" x14ac:dyDescent="0.2">
      <c r="A20" s="40" t="s">
        <v>34</v>
      </c>
      <c r="B20" s="36">
        <f t="shared" si="4"/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36">
        <f t="shared" si="5"/>
        <v>0</v>
      </c>
      <c r="P20" s="33"/>
      <c r="Q20" s="29" t="str">
        <f t="shared" si="3"/>
        <v>Bonus/Shares.</v>
      </c>
      <c r="R20" s="7"/>
      <c r="S20" s="7"/>
      <c r="T20" s="7"/>
    </row>
    <row r="21" spans="1:20" ht="16" customHeight="1" x14ac:dyDescent="0.2">
      <c r="A21" s="3" t="s">
        <v>35</v>
      </c>
      <c r="B21" s="36">
        <f t="shared" si="4"/>
        <v>0</v>
      </c>
      <c r="C21" s="41">
        <f t="shared" ref="C21:O21" si="6">SUM(C12:C20)</f>
        <v>0</v>
      </c>
      <c r="D21" s="42">
        <f t="shared" si="6"/>
        <v>0</v>
      </c>
      <c r="E21" s="42">
        <f t="shared" si="6"/>
        <v>0</v>
      </c>
      <c r="F21" s="42">
        <f t="shared" si="6"/>
        <v>0</v>
      </c>
      <c r="G21" s="42">
        <f t="shared" si="6"/>
        <v>0</v>
      </c>
      <c r="H21" s="42">
        <f t="shared" si="6"/>
        <v>0</v>
      </c>
      <c r="I21" s="42">
        <f t="shared" si="6"/>
        <v>0</v>
      </c>
      <c r="J21" s="42">
        <f t="shared" si="6"/>
        <v>0</v>
      </c>
      <c r="K21" s="42">
        <f t="shared" si="6"/>
        <v>0</v>
      </c>
      <c r="L21" s="42">
        <f t="shared" si="6"/>
        <v>0</v>
      </c>
      <c r="M21" s="42">
        <f t="shared" si="6"/>
        <v>0</v>
      </c>
      <c r="N21" s="43">
        <f t="shared" si="6"/>
        <v>0</v>
      </c>
      <c r="O21" s="36">
        <f t="shared" si="6"/>
        <v>0</v>
      </c>
      <c r="P21" s="33"/>
      <c r="Q21" s="29" t="str">
        <f t="shared" si="3"/>
        <v>Gross Income</v>
      </c>
      <c r="R21" s="44" t="s">
        <v>36</v>
      </c>
      <c r="S21" s="8"/>
      <c r="T21" s="8"/>
    </row>
    <row r="22" spans="1:20" ht="17.5" customHeight="1" x14ac:dyDescent="0.2">
      <c r="A22" s="6"/>
      <c r="B22" s="4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6"/>
      <c r="P22" s="33"/>
      <c r="Q22" s="47">
        <f t="shared" si="3"/>
        <v>0</v>
      </c>
      <c r="R22" s="48"/>
      <c r="S22" s="8"/>
      <c r="T22" s="8"/>
    </row>
    <row r="23" spans="1:20" ht="16" customHeight="1" x14ac:dyDescent="0.2">
      <c r="A23" s="3" t="s">
        <v>37</v>
      </c>
      <c r="B23" s="9"/>
      <c r="C23" s="23" t="s">
        <v>38</v>
      </c>
      <c r="D23" s="23" t="s">
        <v>39</v>
      </c>
      <c r="E23" s="23" t="s">
        <v>40</v>
      </c>
      <c r="F23" s="23" t="s">
        <v>41</v>
      </c>
      <c r="G23" s="23" t="s">
        <v>42</v>
      </c>
      <c r="H23" s="23" t="s">
        <v>43</v>
      </c>
      <c r="I23" s="23" t="s">
        <v>44</v>
      </c>
      <c r="J23" s="23" t="s">
        <v>45</v>
      </c>
      <c r="K23" s="23" t="s">
        <v>46</v>
      </c>
      <c r="L23" s="23" t="s">
        <v>47</v>
      </c>
      <c r="M23" s="23" t="s">
        <v>48</v>
      </c>
      <c r="N23" s="23" t="s">
        <v>49</v>
      </c>
      <c r="O23" s="23" t="s">
        <v>10</v>
      </c>
      <c r="P23" s="7"/>
      <c r="Q23" s="29" t="str">
        <f t="shared" si="3"/>
        <v>Expenditure</v>
      </c>
      <c r="R23" s="49"/>
      <c r="S23" s="8"/>
      <c r="T23" s="8"/>
    </row>
    <row r="24" spans="1:20" ht="16" customHeight="1" x14ac:dyDescent="0.2">
      <c r="A24" s="29" t="s">
        <v>50</v>
      </c>
      <c r="B24" s="36">
        <f t="shared" ref="B24:B66" si="7">O24</f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44</v>
      </c>
      <c r="O24" s="50">
        <v>0</v>
      </c>
      <c r="P24" s="33"/>
      <c r="Q24" s="29" t="str">
        <f t="shared" si="3"/>
        <v>Bull Purchases</v>
      </c>
      <c r="R24" s="15"/>
      <c r="S24" s="8"/>
      <c r="T24" s="8"/>
    </row>
    <row r="25" spans="1:20" ht="16" customHeight="1" x14ac:dyDescent="0.2">
      <c r="A25" s="29" t="s">
        <v>51</v>
      </c>
      <c r="B25" s="36">
        <f t="shared" si="7"/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50">
        <f t="shared" ref="O25:O66" si="8">SUM(C25:N25)</f>
        <v>0</v>
      </c>
      <c r="P25" s="33"/>
      <c r="Q25" s="29" t="str">
        <f t="shared" si="3"/>
        <v>Cow Purchases</v>
      </c>
      <c r="R25" s="7"/>
      <c r="S25" s="7"/>
      <c r="T25" s="8"/>
    </row>
    <row r="26" spans="1:20" ht="16" customHeight="1" x14ac:dyDescent="0.2">
      <c r="A26" s="29" t="s">
        <v>52</v>
      </c>
      <c r="B26" s="36">
        <f t="shared" si="7"/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50">
        <f t="shared" si="8"/>
        <v>0</v>
      </c>
      <c r="P26" s="33"/>
      <c r="Q26" s="29" t="str">
        <f t="shared" si="3"/>
        <v>Calf Purchases</v>
      </c>
      <c r="R26" s="15"/>
      <c r="S26" s="8"/>
      <c r="T26" s="8"/>
    </row>
    <row r="27" spans="1:20" ht="16" customHeight="1" x14ac:dyDescent="0.2">
      <c r="A27" s="29" t="s">
        <v>53</v>
      </c>
      <c r="B27" s="36">
        <f t="shared" si="7"/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50">
        <f t="shared" si="8"/>
        <v>0</v>
      </c>
      <c r="P27" s="33"/>
      <c r="Q27" s="29" t="str">
        <f t="shared" si="3"/>
        <v>Yearling Purch</v>
      </c>
      <c r="R27" s="15"/>
      <c r="S27" s="7"/>
      <c r="T27" s="8"/>
    </row>
    <row r="28" spans="1:20" ht="16" customHeight="1" x14ac:dyDescent="0.2">
      <c r="A28" s="29" t="s">
        <v>54</v>
      </c>
      <c r="B28" s="36">
        <f t="shared" si="7"/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50">
        <f t="shared" si="8"/>
        <v>0</v>
      </c>
      <c r="P28" s="33"/>
      <c r="Q28" s="29" t="str">
        <f t="shared" si="3"/>
        <v>ACC</v>
      </c>
      <c r="R28" s="15"/>
      <c r="S28" s="8"/>
      <c r="T28" s="8"/>
    </row>
    <row r="29" spans="1:20" ht="16" customHeight="1" x14ac:dyDescent="0.2">
      <c r="A29" s="29" t="s">
        <v>55</v>
      </c>
      <c r="B29" s="36">
        <f t="shared" si="7"/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50">
        <f t="shared" si="8"/>
        <v>0</v>
      </c>
      <c r="P29" s="33"/>
      <c r="Q29" s="29" t="str">
        <f t="shared" si="3"/>
        <v>Accountancy</v>
      </c>
      <c r="R29" s="15"/>
      <c r="S29" s="8"/>
      <c r="T29" s="8"/>
    </row>
    <row r="30" spans="1:20" ht="16" customHeight="1" x14ac:dyDescent="0.2">
      <c r="A30" s="40" t="s">
        <v>56</v>
      </c>
      <c r="B30" s="36">
        <f t="shared" si="7"/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50">
        <f t="shared" si="8"/>
        <v>0</v>
      </c>
      <c r="P30" s="33"/>
      <c r="Q30" s="29" t="str">
        <f t="shared" si="3"/>
        <v>Artificial Breeding</v>
      </c>
      <c r="R30" s="15"/>
      <c r="S30" s="8"/>
      <c r="T30" s="8"/>
    </row>
    <row r="31" spans="1:20" ht="16" customHeight="1" x14ac:dyDescent="0.2">
      <c r="A31" s="29" t="s">
        <v>57</v>
      </c>
      <c r="B31" s="36">
        <f t="shared" si="7"/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50">
        <f t="shared" si="8"/>
        <v>0</v>
      </c>
      <c r="P31" s="33"/>
      <c r="Q31" s="29" t="str">
        <f t="shared" si="3"/>
        <v>Bank Fees</v>
      </c>
      <c r="R31" s="21" t="s">
        <v>58</v>
      </c>
      <c r="S31" s="8"/>
      <c r="T31" s="8"/>
    </row>
    <row r="32" spans="1:20" ht="16" customHeight="1" x14ac:dyDescent="0.2">
      <c r="A32" s="29" t="s">
        <v>59</v>
      </c>
      <c r="B32" s="36">
        <f t="shared" si="7"/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50">
        <f t="shared" si="8"/>
        <v>0</v>
      </c>
      <c r="P32" s="33"/>
      <c r="Q32" s="29" t="str">
        <f t="shared" si="3"/>
        <v>Calf Rearing</v>
      </c>
      <c r="R32" s="15"/>
      <c r="S32" s="8"/>
      <c r="T32" s="8"/>
    </row>
    <row r="33" spans="1:20" ht="16" customHeight="1" x14ac:dyDescent="0.2">
      <c r="A33" s="40" t="s">
        <v>60</v>
      </c>
      <c r="B33" s="36">
        <f t="shared" si="7"/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50">
        <f t="shared" si="8"/>
        <v>0</v>
      </c>
      <c r="P33" s="33"/>
      <c r="Q33" s="29" t="str">
        <f t="shared" si="3"/>
        <v>Capital Purchases</v>
      </c>
      <c r="R33" s="8"/>
      <c r="S33" s="8"/>
      <c r="T33" s="8"/>
    </row>
    <row r="34" spans="1:20" ht="16" customHeight="1" x14ac:dyDescent="0.2">
      <c r="A34" s="40" t="s">
        <v>61</v>
      </c>
      <c r="B34" s="36">
        <f t="shared" si="7"/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50">
        <f t="shared" si="8"/>
        <v>0</v>
      </c>
      <c r="P34" s="33"/>
      <c r="Q34" s="29" t="str">
        <f t="shared" si="3"/>
        <v>Contractors</v>
      </c>
      <c r="R34" s="49"/>
      <c r="S34" s="8"/>
      <c r="T34" s="8"/>
    </row>
    <row r="35" spans="1:20" ht="16" customHeight="1" x14ac:dyDescent="0.2">
      <c r="A35" s="29" t="s">
        <v>62</v>
      </c>
      <c r="B35" s="36">
        <f t="shared" si="7"/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50">
        <f t="shared" si="8"/>
        <v>0</v>
      </c>
      <c r="P35" s="33"/>
      <c r="Q35" s="29" t="str">
        <f t="shared" si="3"/>
        <v>Consultants</v>
      </c>
      <c r="R35" s="8"/>
      <c r="S35" s="8"/>
      <c r="T35" s="8"/>
    </row>
    <row r="36" spans="1:20" ht="16" customHeight="1" x14ac:dyDescent="0.2">
      <c r="A36" s="29" t="s">
        <v>63</v>
      </c>
      <c r="B36" s="36">
        <f t="shared" si="7"/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50">
        <f t="shared" si="8"/>
        <v>0</v>
      </c>
      <c r="P36" s="33"/>
      <c r="Q36" s="29" t="str">
        <f t="shared" si="3"/>
        <v>Electricity</v>
      </c>
      <c r="R36" s="49"/>
      <c r="S36" s="8"/>
      <c r="T36" s="8"/>
    </row>
    <row r="37" spans="1:20" ht="16" customHeight="1" x14ac:dyDescent="0.2">
      <c r="A37" s="29" t="s">
        <v>64</v>
      </c>
      <c r="B37" s="36">
        <f t="shared" si="7"/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50">
        <f t="shared" si="8"/>
        <v>0</v>
      </c>
      <c r="P37" s="33"/>
      <c r="Q37" s="29" t="str">
        <f t="shared" si="3"/>
        <v>Entertainment</v>
      </c>
      <c r="R37" s="21" t="s">
        <v>65</v>
      </c>
      <c r="S37" s="8"/>
      <c r="T37" s="8"/>
    </row>
    <row r="38" spans="1:20" ht="16" customHeight="1" x14ac:dyDescent="0.2">
      <c r="A38" s="29" t="s">
        <v>66</v>
      </c>
      <c r="B38" s="36">
        <f t="shared" si="7"/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50">
        <f t="shared" si="8"/>
        <v>0</v>
      </c>
      <c r="P38" s="33"/>
      <c r="Q38" s="29" t="str">
        <f t="shared" si="3"/>
        <v>Fertiliser</v>
      </c>
      <c r="R38" s="49"/>
      <c r="S38" s="8"/>
      <c r="T38" s="8"/>
    </row>
    <row r="39" spans="1:20" ht="16" customHeight="1" x14ac:dyDescent="0.2">
      <c r="A39" s="29" t="s">
        <v>67</v>
      </c>
      <c r="B39" s="36">
        <f t="shared" si="7"/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1">
        <f t="shared" si="8"/>
        <v>0</v>
      </c>
      <c r="P39" s="33"/>
      <c r="Q39" s="29" t="str">
        <f t="shared" ref="Q39:Q72" si="9">A39</f>
        <v>Tonnes</v>
      </c>
      <c r="R39" s="49"/>
      <c r="S39" s="8"/>
      <c r="T39" s="8"/>
    </row>
    <row r="40" spans="1:20" ht="16" customHeight="1" x14ac:dyDescent="0.2">
      <c r="A40" s="29" t="s">
        <v>68</v>
      </c>
      <c r="B40" s="36">
        <f t="shared" si="7"/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50">
        <f t="shared" si="8"/>
        <v>0</v>
      </c>
      <c r="P40" s="33"/>
      <c r="Q40" s="29" t="str">
        <f t="shared" si="9"/>
        <v>Freight</v>
      </c>
      <c r="R40" s="8"/>
      <c r="S40" s="8"/>
      <c r="T40" s="8"/>
    </row>
    <row r="41" spans="1:20" ht="16" customHeight="1" x14ac:dyDescent="0.2">
      <c r="A41" s="40" t="s">
        <v>69</v>
      </c>
      <c r="B41" s="36">
        <f t="shared" si="7"/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50">
        <f t="shared" si="8"/>
        <v>0</v>
      </c>
      <c r="P41" s="33"/>
      <c r="Q41" s="29" t="str">
        <f t="shared" si="9"/>
        <v>Grazing</v>
      </c>
      <c r="R41" s="8"/>
      <c r="S41" s="8"/>
      <c r="T41" s="8"/>
    </row>
    <row r="42" spans="1:20" ht="16" customHeight="1" x14ac:dyDescent="0.2">
      <c r="A42" s="40" t="s">
        <v>70</v>
      </c>
      <c r="B42" s="36">
        <f t="shared" si="7"/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50">
        <f t="shared" si="8"/>
        <v>0</v>
      </c>
      <c r="P42" s="33"/>
      <c r="Q42" s="29" t="str">
        <f t="shared" si="9"/>
        <v>Hay Making</v>
      </c>
      <c r="R42" s="49"/>
      <c r="S42" s="8"/>
      <c r="T42" s="8"/>
    </row>
    <row r="43" spans="1:20" ht="16" customHeight="1" x14ac:dyDescent="0.2">
      <c r="A43" s="40" t="s">
        <v>71</v>
      </c>
      <c r="B43" s="36">
        <f t="shared" si="7"/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50">
        <f t="shared" si="8"/>
        <v>0</v>
      </c>
      <c r="P43" s="33"/>
      <c r="Q43" s="29" t="str">
        <f t="shared" si="9"/>
        <v>Herd Testing</v>
      </c>
      <c r="R43" s="8"/>
      <c r="S43" s="8"/>
      <c r="T43" s="8"/>
    </row>
    <row r="44" spans="1:20" ht="16" customHeight="1" x14ac:dyDescent="0.2">
      <c r="A44" s="40" t="s">
        <v>72</v>
      </c>
      <c r="B44" s="36">
        <f t="shared" si="7"/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50">
        <f t="shared" si="8"/>
        <v>0</v>
      </c>
      <c r="P44" s="33"/>
      <c r="Q44" s="29" t="str">
        <f t="shared" si="9"/>
        <v>Income Tax</v>
      </c>
      <c r="R44" s="8"/>
      <c r="S44" s="8"/>
      <c r="T44" s="8"/>
    </row>
    <row r="45" spans="1:20" ht="16" customHeight="1" x14ac:dyDescent="0.2">
      <c r="A45" s="29" t="s">
        <v>73</v>
      </c>
      <c r="B45" s="36">
        <f t="shared" si="7"/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50">
        <f t="shared" si="8"/>
        <v>0</v>
      </c>
      <c r="P45" s="33"/>
      <c r="Q45" s="29" t="str">
        <f t="shared" si="9"/>
        <v>Insurance</v>
      </c>
      <c r="R45" s="8"/>
      <c r="S45" s="8"/>
      <c r="T45" s="8"/>
    </row>
    <row r="46" spans="1:20" ht="16" customHeight="1" x14ac:dyDescent="0.2">
      <c r="A46" s="29" t="s">
        <v>74</v>
      </c>
      <c r="B46" s="36">
        <f t="shared" si="7"/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50">
        <f t="shared" si="8"/>
        <v>0</v>
      </c>
      <c r="P46" s="33"/>
      <c r="Q46" s="29" t="str">
        <f t="shared" si="9"/>
        <v>Interest on Loan</v>
      </c>
      <c r="R46" s="21" t="s">
        <v>58</v>
      </c>
      <c r="S46" s="8"/>
      <c r="T46" s="8"/>
    </row>
    <row r="47" spans="1:20" ht="16" customHeight="1" x14ac:dyDescent="0.2">
      <c r="A47" s="51" t="s">
        <v>75</v>
      </c>
      <c r="B47" s="36">
        <f t="shared" si="7"/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50">
        <f t="shared" si="8"/>
        <v>0</v>
      </c>
      <c r="P47" s="33"/>
      <c r="Q47" s="29" t="str">
        <f t="shared" si="9"/>
        <v>% Interest on OD @ %</v>
      </c>
      <c r="R47" s="21" t="s">
        <v>58</v>
      </c>
      <c r="S47" s="8"/>
      <c r="T47" s="8"/>
    </row>
    <row r="48" spans="1:20" ht="16" customHeight="1" x14ac:dyDescent="0.2">
      <c r="A48" s="29" t="s">
        <v>76</v>
      </c>
      <c r="B48" s="36">
        <f t="shared" si="7"/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50">
        <f t="shared" si="8"/>
        <v>0</v>
      </c>
      <c r="P48" s="33"/>
      <c r="Q48" s="29" t="str">
        <f t="shared" si="9"/>
        <v>Lime</v>
      </c>
      <c r="R48" s="8"/>
      <c r="S48" s="8"/>
      <c r="T48" s="8"/>
    </row>
    <row r="49" spans="1:20" ht="16" customHeight="1" x14ac:dyDescent="0.2">
      <c r="A49" s="29" t="s">
        <v>67</v>
      </c>
      <c r="B49" s="36">
        <f t="shared" si="7"/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1">
        <f t="shared" si="8"/>
        <v>0</v>
      </c>
      <c r="P49" s="33"/>
      <c r="Q49" s="29" t="str">
        <f t="shared" si="9"/>
        <v>Tonnes</v>
      </c>
      <c r="R49" s="8"/>
      <c r="S49" s="8"/>
      <c r="T49" s="8"/>
    </row>
    <row r="50" spans="1:20" ht="16" customHeight="1" x14ac:dyDescent="0.2">
      <c r="A50" s="29" t="s">
        <v>77</v>
      </c>
      <c r="B50" s="36">
        <f t="shared" si="7"/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50">
        <f t="shared" si="8"/>
        <v>0</v>
      </c>
      <c r="P50" s="33"/>
      <c r="Q50" s="29" t="str">
        <f t="shared" si="9"/>
        <v>Rates</v>
      </c>
      <c r="R50" s="14"/>
      <c r="S50" s="8"/>
      <c r="T50" s="8"/>
    </row>
    <row r="51" spans="1:20" ht="16" customHeight="1" x14ac:dyDescent="0.2">
      <c r="A51" s="29" t="s">
        <v>78</v>
      </c>
      <c r="B51" s="36">
        <f t="shared" si="7"/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50">
        <f t="shared" si="8"/>
        <v>0</v>
      </c>
      <c r="P51" s="33"/>
      <c r="Q51" s="29" t="str">
        <f t="shared" si="9"/>
        <v>R&amp;M Build'sRoadsDrains</v>
      </c>
      <c r="R51" s="14"/>
      <c r="S51" s="8"/>
      <c r="T51" s="8"/>
    </row>
    <row r="52" spans="1:20" ht="16" customHeight="1" x14ac:dyDescent="0.2">
      <c r="A52" s="29" t="s">
        <v>79</v>
      </c>
      <c r="B52" s="36">
        <f t="shared" si="7"/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50">
        <f t="shared" si="8"/>
        <v>0</v>
      </c>
      <c r="P52" s="33"/>
      <c r="Q52" s="29" t="str">
        <f t="shared" si="9"/>
        <v>R&amp;M MachFencesWater</v>
      </c>
      <c r="R52" s="49"/>
      <c r="S52" s="8"/>
      <c r="T52" s="8"/>
    </row>
    <row r="53" spans="1:20" ht="16" customHeight="1" x14ac:dyDescent="0.2">
      <c r="A53" s="40" t="s">
        <v>80</v>
      </c>
      <c r="B53" s="36">
        <f t="shared" si="7"/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50">
        <f t="shared" si="8"/>
        <v>0</v>
      </c>
      <c r="P53" s="33"/>
      <c r="Q53" s="29" t="str">
        <f t="shared" si="9"/>
        <v>Shed Expenses-not electricity</v>
      </c>
      <c r="R53" s="8"/>
      <c r="S53" s="8"/>
      <c r="T53" s="8"/>
    </row>
    <row r="54" spans="1:20" ht="16" customHeight="1" x14ac:dyDescent="0.2">
      <c r="A54" s="29" t="s">
        <v>81</v>
      </c>
      <c r="B54" s="36">
        <f t="shared" si="7"/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50">
        <f t="shared" si="8"/>
        <v>0</v>
      </c>
      <c r="P54" s="33"/>
      <c r="Q54" s="29" t="str">
        <f t="shared" si="9"/>
        <v>Silage Making</v>
      </c>
      <c r="R54" s="49"/>
      <c r="S54" s="8"/>
      <c r="T54" s="8"/>
    </row>
    <row r="55" spans="1:20" ht="16" customHeight="1" x14ac:dyDescent="0.2">
      <c r="A55" s="29" t="s">
        <v>82</v>
      </c>
      <c r="B55" s="36">
        <f t="shared" si="7"/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50">
        <f t="shared" si="8"/>
        <v>0</v>
      </c>
      <c r="P55" s="33"/>
      <c r="Q55" s="29" t="str">
        <f t="shared" si="9"/>
        <v>Soluble minerals in water</v>
      </c>
      <c r="R55" s="49"/>
      <c r="S55" s="8"/>
      <c r="T55" s="8"/>
    </row>
    <row r="56" spans="1:20" ht="17" customHeight="1" x14ac:dyDescent="0.2">
      <c r="A56" s="29" t="s">
        <v>83</v>
      </c>
      <c r="B56" s="36">
        <f t="shared" si="7"/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1">
        <f t="shared" si="8"/>
        <v>0</v>
      </c>
      <c r="P56" s="33"/>
      <c r="Q56" s="29" t="str">
        <f t="shared" si="9"/>
        <v>Kilograms</v>
      </c>
      <c r="R56" s="49"/>
      <c r="S56" s="8"/>
      <c r="T56" s="8"/>
    </row>
    <row r="57" spans="1:20" ht="17" customHeight="1" x14ac:dyDescent="0.2">
      <c r="A57" s="29" t="s">
        <v>84</v>
      </c>
      <c r="B57" s="36">
        <f t="shared" si="7"/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50">
        <f t="shared" si="8"/>
        <v>0</v>
      </c>
      <c r="P57" s="33"/>
      <c r="Q57" s="29" t="str">
        <f t="shared" si="9"/>
        <v xml:space="preserve">Stock Feed, Dogs, </v>
      </c>
      <c r="R57" s="49"/>
      <c r="S57" s="8"/>
      <c r="T57" s="8"/>
    </row>
    <row r="58" spans="1:20" ht="17" customHeight="1" x14ac:dyDescent="0.2">
      <c r="A58" s="40" t="s">
        <v>85</v>
      </c>
      <c r="B58" s="36">
        <f t="shared" si="7"/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50">
        <f t="shared" si="8"/>
        <v>0</v>
      </c>
      <c r="P58" s="33"/>
      <c r="Q58" s="29" t="str">
        <f t="shared" si="9"/>
        <v>Sundry</v>
      </c>
      <c r="R58" s="8"/>
      <c r="S58" s="8"/>
      <c r="T58" s="8"/>
    </row>
    <row r="59" spans="1:20" ht="17" customHeight="1" x14ac:dyDescent="0.2">
      <c r="A59" s="29" t="s">
        <v>86</v>
      </c>
      <c r="B59" s="36">
        <f t="shared" si="7"/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50">
        <f t="shared" si="8"/>
        <v>0</v>
      </c>
      <c r="P59" s="33"/>
      <c r="Q59" s="29" t="str">
        <f t="shared" si="9"/>
        <v>Telephone</v>
      </c>
      <c r="R59" s="49"/>
      <c r="S59" s="8"/>
      <c r="T59" s="8"/>
    </row>
    <row r="60" spans="1:20" ht="17" customHeight="1" x14ac:dyDescent="0.2">
      <c r="A60" s="40" t="s">
        <v>87</v>
      </c>
      <c r="B60" s="36">
        <f t="shared" si="7"/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50">
        <f t="shared" si="8"/>
        <v>0</v>
      </c>
      <c r="P60" s="33"/>
      <c r="Q60" s="29" t="str">
        <f t="shared" si="9"/>
        <v>Vehicles</v>
      </c>
      <c r="R60" s="8"/>
      <c r="S60" s="8"/>
      <c r="T60" s="8"/>
    </row>
    <row r="61" spans="1:20" ht="17" customHeight="1" x14ac:dyDescent="0.2">
      <c r="A61" s="52" t="s">
        <v>88</v>
      </c>
      <c r="B61" s="36">
        <f t="shared" si="7"/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50">
        <f t="shared" si="8"/>
        <v>0</v>
      </c>
      <c r="P61" s="33"/>
      <c r="Q61" s="29" t="str">
        <f t="shared" si="9"/>
        <v xml:space="preserve"> Describe Vehicle 1</v>
      </c>
      <c r="R61" s="8"/>
      <c r="S61" s="8"/>
      <c r="T61" s="8"/>
    </row>
    <row r="62" spans="1:20" ht="17" customHeight="1" x14ac:dyDescent="0.2">
      <c r="A62" s="52" t="s">
        <v>89</v>
      </c>
      <c r="B62" s="36">
        <f t="shared" si="7"/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50">
        <f t="shared" si="8"/>
        <v>0</v>
      </c>
      <c r="P62" s="33"/>
      <c r="Q62" s="29" t="str">
        <f t="shared" si="9"/>
        <v xml:space="preserve"> Describe Vehicle 2</v>
      </c>
      <c r="R62" s="8"/>
      <c r="S62" s="8"/>
      <c r="T62" s="8"/>
    </row>
    <row r="63" spans="1:20" ht="17" customHeight="1" x14ac:dyDescent="0.2">
      <c r="A63" s="29" t="s">
        <v>90</v>
      </c>
      <c r="B63" s="36">
        <f t="shared" si="7"/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50">
        <f t="shared" si="8"/>
        <v>0</v>
      </c>
      <c r="P63" s="33"/>
      <c r="Q63" s="29" t="str">
        <f t="shared" si="9"/>
        <v>Veterinary Animal Health</v>
      </c>
      <c r="R63" s="49"/>
      <c r="S63" s="8"/>
      <c r="T63" s="8"/>
    </row>
    <row r="64" spans="1:20" ht="17" customHeight="1" x14ac:dyDescent="0.2">
      <c r="A64" s="29" t="s">
        <v>91</v>
      </c>
      <c r="B64" s="36">
        <f t="shared" si="7"/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50">
        <f t="shared" si="8"/>
        <v>0</v>
      </c>
      <c r="P64" s="33"/>
      <c r="Q64" s="29" t="str">
        <f t="shared" si="9"/>
        <v>Wages</v>
      </c>
      <c r="R64" s="49"/>
      <c r="S64" s="8"/>
      <c r="T64" s="8"/>
    </row>
    <row r="65" spans="1:20" ht="17" customHeight="1" x14ac:dyDescent="0.2">
      <c r="A65" s="29" t="s">
        <v>92</v>
      </c>
      <c r="B65" s="36">
        <f t="shared" si="7"/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50">
        <f t="shared" si="8"/>
        <v>0</v>
      </c>
      <c r="P65" s="33"/>
      <c r="Q65" s="29" t="str">
        <f t="shared" si="9"/>
        <v>Weeds, Seeds, Sprays</v>
      </c>
      <c r="R65" s="49"/>
      <c r="S65" s="8"/>
      <c r="T65" s="8"/>
    </row>
    <row r="66" spans="1:20" ht="17" customHeight="1" x14ac:dyDescent="0.2">
      <c r="A66" s="40" t="s">
        <v>32</v>
      </c>
      <c r="B66" s="36">
        <f t="shared" si="7"/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50">
        <f t="shared" si="8"/>
        <v>0</v>
      </c>
      <c r="P66" s="33"/>
      <c r="Q66" s="29" t="str">
        <f t="shared" si="9"/>
        <v>Other</v>
      </c>
      <c r="R66" s="8"/>
      <c r="S66" s="8"/>
      <c r="T66" s="8"/>
    </row>
    <row r="67" spans="1:20" ht="17" customHeight="1" x14ac:dyDescent="0.2">
      <c r="A67" s="3" t="s">
        <v>93</v>
      </c>
      <c r="B67" s="36">
        <v>0</v>
      </c>
      <c r="C67" s="53">
        <f t="shared" ref="C67:O67" si="10">SUM(C24:C38)+SUM(C40:C48)+SUM(C50:C55)+SUM(C57:C66)</f>
        <v>0</v>
      </c>
      <c r="D67" s="53">
        <f t="shared" si="10"/>
        <v>0</v>
      </c>
      <c r="E67" s="53">
        <f t="shared" si="10"/>
        <v>0</v>
      </c>
      <c r="F67" s="53">
        <f t="shared" si="10"/>
        <v>0</v>
      </c>
      <c r="G67" s="53">
        <f t="shared" si="10"/>
        <v>0</v>
      </c>
      <c r="H67" s="53">
        <f t="shared" si="10"/>
        <v>0</v>
      </c>
      <c r="I67" s="53">
        <f t="shared" si="10"/>
        <v>0</v>
      </c>
      <c r="J67" s="53">
        <f t="shared" si="10"/>
        <v>0</v>
      </c>
      <c r="K67" s="53">
        <f t="shared" si="10"/>
        <v>0</v>
      </c>
      <c r="L67" s="53">
        <f t="shared" si="10"/>
        <v>0</v>
      </c>
      <c r="M67" s="53">
        <f t="shared" si="10"/>
        <v>0</v>
      </c>
      <c r="N67" s="53">
        <f t="shared" si="10"/>
        <v>44</v>
      </c>
      <c r="O67" s="50">
        <f t="shared" si="10"/>
        <v>0</v>
      </c>
      <c r="P67" s="54">
        <f>O67-SUM(C67:N67)</f>
        <v>-44</v>
      </c>
      <c r="Q67" s="29" t="str">
        <f t="shared" si="9"/>
        <v>Gross Expenses</v>
      </c>
      <c r="R67" s="44" t="s">
        <v>36</v>
      </c>
      <c r="S67" s="8"/>
      <c r="T67" s="8"/>
    </row>
    <row r="68" spans="1:20" ht="17" customHeight="1" x14ac:dyDescent="0.2">
      <c r="A68" s="3" t="s">
        <v>94</v>
      </c>
      <c r="B68" s="36">
        <f>O68</f>
        <v>0</v>
      </c>
      <c r="C68" s="53">
        <f t="shared" ref="C68:O68" si="11">C21-C67</f>
        <v>0</v>
      </c>
      <c r="D68" s="53">
        <f t="shared" si="11"/>
        <v>0</v>
      </c>
      <c r="E68" s="53">
        <f t="shared" si="11"/>
        <v>0</v>
      </c>
      <c r="F68" s="53">
        <f t="shared" si="11"/>
        <v>0</v>
      </c>
      <c r="G68" s="53">
        <f t="shared" si="11"/>
        <v>0</v>
      </c>
      <c r="H68" s="53">
        <f t="shared" si="11"/>
        <v>0</v>
      </c>
      <c r="I68" s="53">
        <f t="shared" si="11"/>
        <v>0</v>
      </c>
      <c r="J68" s="53">
        <f t="shared" si="11"/>
        <v>0</v>
      </c>
      <c r="K68" s="53">
        <f t="shared" si="11"/>
        <v>0</v>
      </c>
      <c r="L68" s="53">
        <f t="shared" si="11"/>
        <v>0</v>
      </c>
      <c r="M68" s="53">
        <f t="shared" si="11"/>
        <v>0</v>
      </c>
      <c r="N68" s="53">
        <f t="shared" si="11"/>
        <v>-44</v>
      </c>
      <c r="O68" s="50">
        <f t="shared" si="11"/>
        <v>0</v>
      </c>
      <c r="P68" s="7"/>
      <c r="Q68" s="29" t="str">
        <f t="shared" si="9"/>
        <v>Profit Before Stock Value</v>
      </c>
      <c r="R68" s="8"/>
      <c r="S68" s="8"/>
      <c r="T68" s="8"/>
    </row>
    <row r="69" spans="1:20" ht="17" customHeight="1" x14ac:dyDescent="0.2">
      <c r="A69" s="29" t="s">
        <v>95</v>
      </c>
      <c r="B69" s="36">
        <f>O69</f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50">
        <f>(I69-E69)*550</f>
        <v>0</v>
      </c>
      <c r="P69" s="55"/>
      <c r="Q69" s="29" t="str">
        <f t="shared" si="9"/>
        <v>Change in Stock Value</v>
      </c>
      <c r="R69" s="15"/>
      <c r="S69" s="8"/>
      <c r="T69" s="8"/>
    </row>
    <row r="70" spans="1:20" ht="17" customHeight="1" x14ac:dyDescent="0.2">
      <c r="A70" s="3" t="s">
        <v>96</v>
      </c>
      <c r="B70" s="36">
        <f>O70</f>
        <v>0</v>
      </c>
      <c r="C70" s="50">
        <f t="shared" ref="C70:O70" si="12">C68+C69</f>
        <v>0</v>
      </c>
      <c r="D70" s="50">
        <f t="shared" si="12"/>
        <v>0</v>
      </c>
      <c r="E70" s="50">
        <f t="shared" si="12"/>
        <v>0</v>
      </c>
      <c r="F70" s="50">
        <f t="shared" si="12"/>
        <v>0</v>
      </c>
      <c r="G70" s="50">
        <f t="shared" si="12"/>
        <v>0</v>
      </c>
      <c r="H70" s="50">
        <f t="shared" si="12"/>
        <v>0</v>
      </c>
      <c r="I70" s="50">
        <f t="shared" si="12"/>
        <v>0</v>
      </c>
      <c r="J70" s="50">
        <f t="shared" si="12"/>
        <v>0</v>
      </c>
      <c r="K70" s="50">
        <f t="shared" si="12"/>
        <v>0</v>
      </c>
      <c r="L70" s="50">
        <f t="shared" si="12"/>
        <v>0</v>
      </c>
      <c r="M70" s="50">
        <f t="shared" si="12"/>
        <v>0</v>
      </c>
      <c r="N70" s="50">
        <f t="shared" si="12"/>
        <v>-44</v>
      </c>
      <c r="O70" s="50">
        <f t="shared" si="12"/>
        <v>0</v>
      </c>
      <c r="P70" s="55"/>
      <c r="Q70" s="29" t="str">
        <f t="shared" si="9"/>
        <v>Net Profit</v>
      </c>
      <c r="R70" s="8"/>
      <c r="S70" s="8"/>
      <c r="T70" s="8"/>
    </row>
    <row r="71" spans="1:20" ht="17" customHeight="1" x14ac:dyDescent="0.2">
      <c r="A71" s="3" t="s">
        <v>97</v>
      </c>
      <c r="B71" s="36">
        <f>O71</f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50">
        <f>SUM(C71:N71)</f>
        <v>0</v>
      </c>
      <c r="P71" s="56"/>
      <c r="Q71" s="29" t="str">
        <f t="shared" si="9"/>
        <v>Personal Drawings</v>
      </c>
      <c r="R71" s="15"/>
      <c r="S71" s="8"/>
      <c r="T71" s="8"/>
    </row>
    <row r="72" spans="1:20" ht="17" customHeight="1" x14ac:dyDescent="0.2">
      <c r="A72" s="3" t="s">
        <v>98</v>
      </c>
      <c r="B72" s="14"/>
      <c r="C72" s="50">
        <f t="shared" ref="C72:N72" si="13">C5+C68-C71</f>
        <v>0</v>
      </c>
      <c r="D72" s="50">
        <f t="shared" si="13"/>
        <v>0</v>
      </c>
      <c r="E72" s="50">
        <f t="shared" si="13"/>
        <v>0</v>
      </c>
      <c r="F72" s="50">
        <f t="shared" si="13"/>
        <v>0</v>
      </c>
      <c r="G72" s="50">
        <f t="shared" si="13"/>
        <v>0</v>
      </c>
      <c r="H72" s="50">
        <f t="shared" si="13"/>
        <v>0</v>
      </c>
      <c r="I72" s="50">
        <f t="shared" si="13"/>
        <v>0</v>
      </c>
      <c r="J72" s="50">
        <f t="shared" si="13"/>
        <v>0</v>
      </c>
      <c r="K72" s="50">
        <f t="shared" si="13"/>
        <v>0</v>
      </c>
      <c r="L72" s="50">
        <f t="shared" si="13"/>
        <v>0</v>
      </c>
      <c r="M72" s="50">
        <f t="shared" si="13"/>
        <v>0</v>
      </c>
      <c r="N72" s="50">
        <f t="shared" si="13"/>
        <v>-44</v>
      </c>
      <c r="O72" s="57"/>
      <c r="P72" s="58">
        <f>P21-P67</f>
        <v>44</v>
      </c>
      <c r="Q72" s="29" t="str">
        <f t="shared" si="9"/>
        <v>Monthly Closing Balances</v>
      </c>
      <c r="R72" s="37" t="s">
        <v>99</v>
      </c>
      <c r="S72" s="8"/>
      <c r="T72" s="8"/>
    </row>
    <row r="73" spans="1:20" ht="17" customHeight="1" x14ac:dyDescent="0.2">
      <c r="A73" s="8"/>
      <c r="B73" s="49"/>
      <c r="C73" s="7"/>
      <c r="D73" s="7"/>
      <c r="E73" s="7"/>
      <c r="F73" s="49"/>
      <c r="G73" s="49"/>
      <c r="H73" s="7"/>
      <c r="I73" s="7"/>
      <c r="J73" s="7"/>
      <c r="K73" s="7"/>
      <c r="L73" s="7"/>
      <c r="M73" s="7"/>
      <c r="N73" s="59"/>
      <c r="O73" s="49"/>
      <c r="P73" s="55"/>
      <c r="Q73" s="60"/>
      <c r="R73" s="8"/>
      <c r="S73" s="8"/>
      <c r="T73" s="8"/>
    </row>
    <row r="74" spans="1:20" ht="16" customHeight="1" x14ac:dyDescent="0.2">
      <c r="A74" s="15"/>
      <c r="B74" s="14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60"/>
      <c r="R74" s="14"/>
      <c r="S74" s="33"/>
      <c r="T74" s="8"/>
    </row>
    <row r="75" spans="1:20" ht="17.5" customHeight="1" x14ac:dyDescent="0.2">
      <c r="A75" s="8"/>
      <c r="B75" s="8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60"/>
      <c r="R75" s="14"/>
      <c r="S75" s="33"/>
      <c r="T75" s="8"/>
    </row>
    <row r="76" spans="1:20" ht="17.5" customHeight="1" x14ac:dyDescent="0.2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7.5" customHeight="1" x14ac:dyDescent="0.2">
      <c r="A77" s="6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</sheetData>
  <pageMargins left="0.31496099999999999" right="0.31496099999999999" top="0.31496099999999999" bottom="0.31496099999999999" header="0.51181100000000002" footer="0.51181100000000002"/>
  <pageSetup scale="74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Dairy Cash Flow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2017-02-24T22:30:49Z</dcterms:modified>
</cp:coreProperties>
</file>