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Areas &amp; Cubes.xls" sheetId="1" r:id="rId4"/>
  </sheets>
</workbook>
</file>

<file path=xl/sharedStrings.xml><?xml version="1.0" encoding="utf-8"?>
<sst xmlns="http://schemas.openxmlformats.org/spreadsheetml/2006/main" uniqueCount="54">
  <si>
    <t xml:space="preserve">Calculating areas, water and silage </t>
  </si>
  <si>
    <t>Name</t>
  </si>
  <si>
    <t>V1.2</t>
  </si>
  <si>
    <t>Instructions are in red.</t>
  </si>
  <si>
    <t>Length</t>
  </si>
  <si>
    <t>Width</t>
  </si>
  <si>
    <t>Height</t>
  </si>
  <si>
    <t>Cubic</t>
  </si>
  <si>
    <t xml:space="preserve">Don’t type over blue cells, they contain formulae. </t>
  </si>
  <si>
    <t>Enter yours in the yellow cells</t>
  </si>
  <si>
    <t>Enter figures in metric or Imperial.</t>
  </si>
  <si>
    <t>Area of a circle is π (pi) * radius squared</t>
  </si>
  <si>
    <t>Area</t>
  </si>
  <si>
    <t>Enter radius in metric or Imperial.</t>
  </si>
  <si>
    <t>Circumference is Diameter*π (pi).</t>
  </si>
  <si>
    <t>pi</t>
  </si>
  <si>
    <t>Circumference</t>
  </si>
  <si>
    <t>Enter diameter in metric or Imperial.</t>
  </si>
  <si>
    <t># litres in a round Trough or Tank is π (pi)*radius*radius*height</t>
  </si>
  <si>
    <t>Radius in metres</t>
  </si>
  <si>
    <t>Height in m</t>
  </si>
  <si>
    <t>Cubic metres</t>
  </si>
  <si>
    <t>Litres</t>
  </si>
  <si>
    <t>Gallons</t>
  </si>
  <si>
    <t>Litres/Gallon</t>
  </si>
  <si>
    <t>Enter radius and height in metres.</t>
  </si>
  <si>
    <t>Radius in Feet</t>
  </si>
  <si>
    <t>Height in Feet</t>
  </si>
  <si>
    <t>Cubic feet</t>
  </si>
  <si>
    <t>US gal/cu feet</t>
  </si>
  <si>
    <t>US Gallons</t>
  </si>
  <si>
    <t>Enter radius and height in feet.</t>
  </si>
  <si>
    <t>Silage stack volumes and dry matter/tonne (1,000 kg)</t>
  </si>
  <si>
    <t>kg DM</t>
  </si>
  <si>
    <t>Av Length in m</t>
  </si>
  <si>
    <t>Av Width in m</t>
  </si>
  <si>
    <t>Av Height in m</t>
  </si>
  <si>
    <t>Volume m3</t>
  </si>
  <si>
    <t xml:space="preserve">   Depending on compaction. </t>
  </si>
  <si>
    <t># ha</t>
  </si>
  <si>
    <t>/ha harvested</t>
  </si>
  <si>
    <t>kg DM/m3</t>
  </si>
  <si>
    <t>Tonnes</t>
  </si>
  <si>
    <t xml:space="preserve">Enter length, width and height. </t>
  </si>
  <si>
    <t>Pasture silage</t>
  </si>
  <si>
    <t>30~35% DM</t>
  </si>
  <si>
    <t>150~200kg DM/m3</t>
  </si>
  <si>
    <t xml:space="preserve">Enter your kg DM/m3 and # ha. </t>
  </si>
  <si>
    <t>Maize silage</t>
  </si>
  <si>
    <t>30~40% DM</t>
  </si>
  <si>
    <t>180~300kg DM/m3</t>
  </si>
  <si>
    <t xml:space="preserve">One ha is </t>
  </si>
  <si>
    <t>m2</t>
  </si>
  <si>
    <t xml:space="preserve">One acre is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</si>
</sst>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.00&quot; &quot;;(#,##0.00)"/>
    <numFmt numFmtId="60" formatCode="#,##0%"/>
    <numFmt numFmtId="61" formatCode="#,##0.0&quot; &quot;;(#,##0.0)"/>
  </numFmts>
  <fonts count="9">
    <font>
      <sz val="10"/>
      <color indexed="8"/>
      <name val="Geneva"/>
    </font>
    <font>
      <sz val="12"/>
      <color indexed="8"/>
      <name val="Helvetica"/>
    </font>
    <font>
      <sz val="13"/>
      <color indexed="8"/>
      <name val="Geneva"/>
    </font>
    <font>
      <b val="1"/>
      <sz val="14"/>
      <color indexed="8"/>
      <name val="Times"/>
    </font>
    <font>
      <sz val="14"/>
      <color indexed="8"/>
      <name val="Times"/>
    </font>
    <font>
      <b val="1"/>
      <sz val="14"/>
      <color indexed="12"/>
      <name val="Times"/>
    </font>
    <font>
      <u val="single"/>
      <sz val="14"/>
      <color indexed="8"/>
      <name val="Times"/>
    </font>
    <font>
      <sz val="14"/>
      <color indexed="12"/>
      <name val="Times"/>
    </font>
    <font>
      <sz val="14"/>
      <color indexed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4" fillId="2" borderId="1" applyNumberFormat="1" applyFont="1" applyFill="1" applyBorder="1" applyAlignment="1" applyProtection="0">
      <alignment vertical="bottom"/>
    </xf>
    <xf numFmtId="49" fontId="4" fillId="3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15" fontId="3" fillId="4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right" vertical="bottom"/>
    </xf>
    <xf numFmtId="49" fontId="5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horizontal="left" vertical="bottom"/>
    </xf>
    <xf numFmtId="49" fontId="6" fillId="2" borderId="1" applyNumberFormat="1" applyFont="1" applyFill="1" applyBorder="1" applyAlignment="1" applyProtection="0">
      <alignment horizontal="center" vertical="bottom"/>
    </xf>
    <xf numFmtId="0" fontId="4" fillId="4" borderId="1" applyNumberFormat="1" applyFont="1" applyFill="1" applyBorder="1" applyAlignment="1" applyProtection="0">
      <alignment horizontal="center" vertical="bottom"/>
    </xf>
    <xf numFmtId="0" fontId="4" fillId="5" borderId="1" applyNumberFormat="1" applyFont="1" applyFill="1" applyBorder="1" applyAlignment="1" applyProtection="0">
      <alignment horizontal="center" vertical="bottom"/>
    </xf>
    <xf numFmtId="49" fontId="7" fillId="2" borderId="1" applyNumberFormat="1" applyFont="1" applyFill="1" applyBorder="1" applyAlignment="1" applyProtection="0">
      <alignment vertical="bottom"/>
    </xf>
    <xf numFmtId="49" fontId="7" fillId="2" borderId="1" applyNumberFormat="1" applyFont="1" applyFill="1" applyBorder="1" applyAlignment="1" applyProtection="0">
      <alignment horizontal="left" vertical="bottom"/>
    </xf>
    <xf numFmtId="0" fontId="6" fillId="2" borderId="1" applyNumberFormat="1" applyFont="1" applyFill="1" applyBorder="1" applyAlignment="1" applyProtection="0">
      <alignment horizontal="center" vertical="bottom"/>
    </xf>
    <xf numFmtId="0" fontId="4" fillId="2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vertical="bottom"/>
    </xf>
    <xf numFmtId="59" fontId="4" fillId="5" borderId="1" applyNumberFormat="1" applyFont="1" applyFill="1" applyBorder="1" applyAlignment="1" applyProtection="0">
      <alignment horizontal="center" vertical="bottom"/>
    </xf>
    <xf numFmtId="4" fontId="4" fillId="2" borderId="1" applyNumberFormat="1" applyFont="1" applyFill="1" applyBorder="1" applyAlignment="1" applyProtection="0">
      <alignment horizontal="center" vertical="bottom"/>
    </xf>
    <xf numFmtId="3" fontId="4" fillId="2" borderId="1" applyNumberFormat="1" applyFont="1" applyFill="1" applyBorder="1" applyAlignment="1" applyProtection="0">
      <alignment vertical="bottom"/>
    </xf>
    <xf numFmtId="3" fontId="4" fillId="2" borderId="1" applyNumberFormat="1" applyFont="1" applyFill="1" applyBorder="1" applyAlignment="1" applyProtection="0">
      <alignment horizontal="right" vertical="bottom"/>
    </xf>
    <xf numFmtId="3" fontId="4" fillId="2" borderId="1" applyNumberFormat="1" applyFont="1" applyFill="1" applyBorder="1" applyAlignment="1" applyProtection="0">
      <alignment horizontal="left" vertical="bottom"/>
    </xf>
    <xf numFmtId="3" fontId="4" fillId="5" borderId="1" applyNumberFormat="1" applyFont="1" applyFill="1" applyBorder="1" applyAlignment="1" applyProtection="0">
      <alignment horizontal="center" vertical="bottom"/>
    </xf>
    <xf numFmtId="49" fontId="6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49" fontId="4" fillId="4" borderId="1" applyNumberFormat="1" applyFont="1" applyFill="1" applyBorder="1" applyAlignment="1" applyProtection="0">
      <alignment horizontal="center" vertical="bottom"/>
    </xf>
    <xf numFmtId="3" fontId="4" fillId="4" borderId="1" applyNumberFormat="1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vertical="bottom"/>
    </xf>
    <xf numFmtId="0" fontId="8" fillId="5" borderId="1" applyNumberFormat="1" applyFont="1" applyFill="1" applyBorder="1" applyAlignment="1" applyProtection="0">
      <alignment horizontal="center" vertical="bottom"/>
    </xf>
    <xf numFmtId="49" fontId="8" fillId="2" borderId="1" applyNumberFormat="1" applyFont="1" applyFill="1" applyBorder="1" applyAlignment="1" applyProtection="0">
      <alignment vertical="bottom"/>
    </xf>
    <xf numFmtId="14" fontId="4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left" vertical="bottom"/>
    </xf>
    <xf numFmtId="60" fontId="4" fillId="2" borderId="1" applyNumberFormat="1" applyFont="1" applyFill="1" applyBorder="1" applyAlignment="1" applyProtection="0">
      <alignment horizontal="center" vertical="bottom"/>
    </xf>
    <xf numFmtId="61" fontId="4" fillId="2" borderId="1" applyNumberFormat="1" applyFont="1" applyFill="1" applyBorder="1" applyAlignment="1" applyProtection="0">
      <alignment horizontal="left" vertical="bottom"/>
    </xf>
    <xf numFmtId="61" fontId="4" fillId="2" borderId="1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efb00"/>
      <rgbColor rgb="fffefb00"/>
      <rgbColor rgb="ffff2600"/>
      <rgbColor rgb="ff61e1e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29"/>
  <sheetViews>
    <sheetView workbookViewId="0" showGridLines="0" defaultGridColor="1"/>
  </sheetViews>
  <sheetFormatPr defaultColWidth="10.8333" defaultRowHeight="15" customHeight="1" outlineLevelRow="0" outlineLevelCol="0"/>
  <cols>
    <col min="1" max="1" width="16.1719" style="1" customWidth="1"/>
    <col min="2" max="2" width="18.6719" style="1" customWidth="1"/>
    <col min="3" max="3" width="21.1719" style="1" customWidth="1"/>
    <col min="4" max="4" width="15" style="1" customWidth="1"/>
    <col min="5" max="5" width="15.6719" style="1" customWidth="1"/>
    <col min="6" max="6" width="16.6719" style="1" customWidth="1"/>
    <col min="7" max="7" width="6.67188" style="1" customWidth="1"/>
    <col min="8" max="8" width="13.5" style="1" customWidth="1"/>
    <col min="9" max="9" width="22.8516" style="1" customWidth="1"/>
    <col min="10" max="10" width="5.67188" style="1" customWidth="1"/>
    <col min="11" max="11" width="5.67188" style="1" customWidth="1"/>
    <col min="12" max="12" width="15.9375" style="1" customWidth="1"/>
    <col min="13" max="256" width="10.8516" style="1" customWidth="1"/>
  </cols>
  <sheetData>
    <row r="1" ht="23.5" customHeight="1">
      <c r="A1" t="s" s="2">
        <v>0</v>
      </c>
      <c r="B1" s="3"/>
      <c r="C1" s="3"/>
      <c r="D1" t="s" s="4">
        <v>1</v>
      </c>
      <c r="E1" t="s" s="5">
        <v>2</v>
      </c>
      <c r="F1" s="6">
        <v>41036.447222222225</v>
      </c>
      <c r="G1" s="3"/>
      <c r="H1" s="7"/>
      <c r="I1" t="s" s="8">
        <v>3</v>
      </c>
      <c r="J1" s="9"/>
      <c r="K1" s="9"/>
      <c r="L1" s="9"/>
    </row>
    <row r="2" ht="21" customHeight="1">
      <c r="A2" s="10"/>
      <c r="B2" t="s" s="11">
        <v>4</v>
      </c>
      <c r="C2" t="s" s="11">
        <v>5</v>
      </c>
      <c r="D2" t="s" s="11">
        <v>6</v>
      </c>
      <c r="E2" t="s" s="11">
        <v>7</v>
      </c>
      <c r="F2" s="3"/>
      <c r="G2" s="3"/>
      <c r="H2" s="3"/>
      <c r="I2" t="s" s="8">
        <v>8</v>
      </c>
      <c r="J2" s="9"/>
      <c r="K2" s="9"/>
      <c r="L2" s="9"/>
    </row>
    <row r="3" ht="21" customHeight="1">
      <c r="A3" s="9"/>
      <c r="B3" s="12">
        <v>2</v>
      </c>
      <c r="C3" s="12">
        <v>2</v>
      </c>
      <c r="D3" s="12">
        <v>2</v>
      </c>
      <c r="E3" s="13">
        <f>B3*C3*D3</f>
        <v>8</v>
      </c>
      <c r="F3" s="3"/>
      <c r="G3" s="3"/>
      <c r="H3" s="3"/>
      <c r="I3" t="s" s="14">
        <v>9</v>
      </c>
      <c r="J3" s="9"/>
      <c r="K3" s="9"/>
      <c r="L3" s="9"/>
    </row>
    <row r="4" ht="21" customHeight="1">
      <c r="A4" s="9"/>
      <c r="B4" s="9"/>
      <c r="C4" s="9"/>
      <c r="D4" s="9"/>
      <c r="E4" s="9"/>
      <c r="F4" s="9"/>
      <c r="G4" s="9"/>
      <c r="H4" s="9"/>
      <c r="I4" t="s" s="15">
        <v>10</v>
      </c>
      <c r="J4" s="9"/>
      <c r="K4" s="9"/>
      <c r="L4" s="9"/>
    </row>
    <row r="5" ht="21" customHeight="1">
      <c r="A5" t="s" s="2">
        <v>11</v>
      </c>
      <c r="B5" s="3"/>
      <c r="C5" s="16"/>
      <c r="D5" t="s" s="11">
        <v>12</v>
      </c>
      <c r="E5" s="16"/>
      <c r="F5" s="9"/>
      <c r="G5" s="3"/>
      <c r="H5" s="17"/>
      <c r="I5" s="18"/>
      <c r="J5" s="9"/>
      <c r="K5" s="9"/>
      <c r="L5" s="9"/>
    </row>
    <row r="6" ht="21" customHeight="1">
      <c r="A6" s="9"/>
      <c r="B6" s="12">
        <v>10</v>
      </c>
      <c r="C6" s="13">
        <v>3.14159</v>
      </c>
      <c r="D6" s="19">
        <f>C6*B6*B6</f>
        <v>314.159</v>
      </c>
      <c r="E6" s="20"/>
      <c r="F6" s="3"/>
      <c r="G6" s="3"/>
      <c r="H6" s="17"/>
      <c r="I6" t="s" s="15">
        <v>13</v>
      </c>
      <c r="J6" s="9"/>
      <c r="K6" s="9"/>
      <c r="L6" s="9"/>
    </row>
    <row r="7" ht="2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ht="21" customHeight="1">
      <c r="A8" t="s" s="2">
        <v>14</v>
      </c>
      <c r="B8" s="3"/>
      <c r="C8" t="s" s="11">
        <v>15</v>
      </c>
      <c r="D8" t="s" s="11">
        <v>16</v>
      </c>
      <c r="E8" s="21"/>
      <c r="F8" s="3"/>
      <c r="G8" s="3"/>
      <c r="H8" s="17"/>
      <c r="I8" s="3"/>
      <c r="J8" s="9"/>
      <c r="K8" s="9"/>
      <c r="L8" s="9"/>
    </row>
    <row r="9" ht="21" customHeight="1">
      <c r="A9" s="22"/>
      <c r="B9" s="12">
        <v>1</v>
      </c>
      <c r="C9" s="13">
        <f>C6</f>
        <v>3.14159</v>
      </c>
      <c r="D9" s="19">
        <f>B9*C9</f>
        <v>3.14159</v>
      </c>
      <c r="E9" s="23"/>
      <c r="F9" s="21"/>
      <c r="G9" s="21"/>
      <c r="H9" s="17"/>
      <c r="I9" t="s" s="15">
        <v>17</v>
      </c>
      <c r="J9" s="9"/>
      <c r="K9" s="9"/>
      <c r="L9" s="9"/>
    </row>
    <row r="10" ht="21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ht="21" customHeight="1">
      <c r="A11" t="s" s="2">
        <v>18</v>
      </c>
      <c r="B11" s="21"/>
      <c r="C11" s="21"/>
      <c r="D11" s="21"/>
      <c r="E11" s="21"/>
      <c r="F11" s="21"/>
      <c r="G11" s="21"/>
      <c r="H11" s="3"/>
      <c r="I11" s="3"/>
      <c r="J11" s="9"/>
      <c r="K11" s="9"/>
      <c r="L11" s="9"/>
    </row>
    <row r="12" ht="21" customHeight="1">
      <c r="A12" t="s" s="11">
        <v>19</v>
      </c>
      <c r="B12" t="s" s="11">
        <v>15</v>
      </c>
      <c r="C12" t="s" s="11">
        <v>20</v>
      </c>
      <c r="D12" t="s" s="11">
        <v>21</v>
      </c>
      <c r="E12" t="s" s="11">
        <v>22</v>
      </c>
      <c r="F12" t="s" s="11">
        <v>23</v>
      </c>
      <c r="G12" s="3"/>
      <c r="H12" t="s" s="11">
        <v>24</v>
      </c>
      <c r="I12" s="3"/>
      <c r="J12" s="9"/>
      <c r="K12" s="9"/>
      <c r="L12" s="9"/>
    </row>
    <row r="13" ht="21" customHeight="1">
      <c r="A13" s="12">
        <v>1</v>
      </c>
      <c r="B13" s="13">
        <f>C6</f>
        <v>3.14159</v>
      </c>
      <c r="C13" s="12">
        <v>1</v>
      </c>
      <c r="D13" s="24">
        <f>B13*A13*A13*C13</f>
        <v>3.14159</v>
      </c>
      <c r="E13" s="24">
        <f>B13*(A13*A13)*C13*1000</f>
        <v>3141.59</v>
      </c>
      <c r="F13" s="24">
        <f>E13/H13</f>
        <v>691.0668719753628</v>
      </c>
      <c r="G13" s="3"/>
      <c r="H13" s="12">
        <v>4.546</v>
      </c>
      <c r="I13" t="s" s="15">
        <v>25</v>
      </c>
      <c r="J13" s="9"/>
      <c r="K13" s="9"/>
      <c r="L13" s="9"/>
    </row>
    <row r="14" ht="21" customHeight="1">
      <c r="A14" t="s" s="11">
        <v>26</v>
      </c>
      <c r="B14" t="s" s="11">
        <v>15</v>
      </c>
      <c r="C14" t="s" s="11">
        <v>27</v>
      </c>
      <c r="D14" t="s" s="11">
        <v>28</v>
      </c>
      <c r="E14" t="s" s="11">
        <v>29</v>
      </c>
      <c r="F14" t="s" s="11">
        <v>30</v>
      </c>
      <c r="G14" s="9"/>
      <c r="H14" s="9"/>
      <c r="I14" s="9"/>
      <c r="J14" s="9"/>
      <c r="K14" s="9"/>
      <c r="L14" s="9"/>
    </row>
    <row r="15" ht="21" customHeight="1">
      <c r="A15" s="12">
        <v>3</v>
      </c>
      <c r="B15" s="13">
        <f>C6</f>
        <v>3.14159</v>
      </c>
      <c r="C15" s="12">
        <v>3</v>
      </c>
      <c r="D15" s="24">
        <f>B15*(A15*A15)*C15</f>
        <v>84.82293</v>
      </c>
      <c r="E15" s="13">
        <v>3.77</v>
      </c>
      <c r="F15" s="24">
        <f>D15/E15</f>
        <v>22.49945092838196</v>
      </c>
      <c r="G15" s="3"/>
      <c r="H15" s="3"/>
      <c r="I15" t="s" s="15">
        <v>31</v>
      </c>
      <c r="J15" s="9"/>
      <c r="K15" s="9"/>
      <c r="L15" s="9"/>
    </row>
    <row r="16" ht="21" customHeight="1">
      <c r="A16" t="s" s="2">
        <v>32</v>
      </c>
      <c r="B16" s="22"/>
      <c r="C16" s="3"/>
      <c r="D16" s="3"/>
      <c r="E16" s="17"/>
      <c r="F16" s="3"/>
      <c r="G16" s="3"/>
      <c r="H16" t="s" s="11">
        <v>33</v>
      </c>
      <c r="I16" s="3"/>
      <c r="J16" s="9"/>
      <c r="K16" s="9"/>
      <c r="L16" s="9"/>
    </row>
    <row r="17" ht="21" customHeight="1">
      <c r="A17" t="s" s="11">
        <v>34</v>
      </c>
      <c r="B17" t="s" s="11">
        <v>35</v>
      </c>
      <c r="C17" t="s" s="11">
        <v>36</v>
      </c>
      <c r="D17" t="s" s="11">
        <v>37</v>
      </c>
      <c r="E17" t="s" s="25">
        <v>38</v>
      </c>
      <c r="F17" s="3"/>
      <c r="G17" t="s" s="11">
        <v>39</v>
      </c>
      <c r="H17" t="s" s="11">
        <v>40</v>
      </c>
      <c r="I17" s="3"/>
      <c r="J17" s="9"/>
      <c r="K17" s="9"/>
      <c r="L17" s="9"/>
    </row>
    <row r="18" ht="21" customHeight="1">
      <c r="A18" s="12">
        <v>20</v>
      </c>
      <c r="B18" s="12">
        <v>5</v>
      </c>
      <c r="C18" s="12">
        <v>4</v>
      </c>
      <c r="D18" s="13">
        <f>A18*B18*C18</f>
        <v>400</v>
      </c>
      <c r="E18" t="s" s="11">
        <v>41</v>
      </c>
      <c r="F18" t="s" s="11">
        <v>42</v>
      </c>
      <c r="G18" s="3"/>
      <c r="H18" s="3"/>
      <c r="I18" t="s" s="15">
        <v>43</v>
      </c>
      <c r="J18" s="9"/>
      <c r="K18" s="9"/>
      <c r="L18" s="9"/>
    </row>
    <row r="19" ht="21" customHeight="1">
      <c r="A19" t="s" s="26">
        <v>44</v>
      </c>
      <c r="B19" t="s" s="27">
        <v>45</v>
      </c>
      <c r="C19" t="s" s="27">
        <v>46</v>
      </c>
      <c r="D19" s="13">
        <f>D18</f>
        <v>400</v>
      </c>
      <c r="E19" s="12">
        <v>175</v>
      </c>
      <c r="F19" s="24">
        <f>D19*E19/1000</f>
        <v>70</v>
      </c>
      <c r="G19" s="28">
        <v>17</v>
      </c>
      <c r="H19" s="24">
        <f>F19/G19*1000</f>
        <v>4117.647058823529</v>
      </c>
      <c r="I19" t="s" s="15">
        <v>47</v>
      </c>
      <c r="J19" s="9"/>
      <c r="K19" s="9"/>
      <c r="L19" s="9"/>
    </row>
    <row r="20" ht="21" customHeight="1">
      <c r="A20" t="s" s="26">
        <v>48</v>
      </c>
      <c r="B20" t="s" s="27">
        <v>49</v>
      </c>
      <c r="C20" t="s" s="27">
        <v>50</v>
      </c>
      <c r="D20" s="13">
        <f>D19</f>
        <v>400</v>
      </c>
      <c r="E20" s="12">
        <v>250</v>
      </c>
      <c r="F20" s="24">
        <f>D20*E20/1000</f>
        <v>100</v>
      </c>
      <c r="G20" s="12">
        <v>17</v>
      </c>
      <c r="H20" s="24">
        <f>F20/G20*1000</f>
        <v>5882.352941176471</v>
      </c>
      <c r="I20" t="s" s="15">
        <v>47</v>
      </c>
      <c r="J20" s="9"/>
      <c r="K20" s="9"/>
      <c r="L20" s="9"/>
    </row>
    <row r="21" ht="20" customHeight="1">
      <c r="A21" s="9"/>
      <c r="B21" s="3"/>
      <c r="C21" s="3"/>
      <c r="D21" s="3"/>
      <c r="E21" s="3"/>
      <c r="F21" s="3"/>
      <c r="G21" s="16"/>
      <c r="H21" s="3"/>
      <c r="I21" s="3"/>
      <c r="J21" s="9"/>
      <c r="K21" s="9"/>
      <c r="L21" s="9"/>
    </row>
    <row r="22" ht="20" customHeight="1">
      <c r="A22" t="s" s="29">
        <v>51</v>
      </c>
      <c r="B22" s="24">
        <v>10000</v>
      </c>
      <c r="C22" t="s" s="29">
        <v>52</v>
      </c>
      <c r="D22" s="10"/>
      <c r="E22" s="3"/>
      <c r="F22" s="3"/>
      <c r="G22" s="17"/>
      <c r="H22" s="3"/>
      <c r="I22" s="9"/>
      <c r="J22" s="9"/>
      <c r="K22" s="9"/>
      <c r="L22" s="9"/>
    </row>
    <row r="23" ht="20" customHeight="1">
      <c r="A23" s="9"/>
      <c r="B23" s="9"/>
      <c r="C23" s="9"/>
      <c r="D23" s="3"/>
      <c r="E23" s="3"/>
      <c r="F23" s="3"/>
      <c r="G23" s="3"/>
      <c r="H23" s="3"/>
      <c r="I23" s="3"/>
      <c r="J23" s="9"/>
      <c r="K23" s="9"/>
      <c r="L23" s="9"/>
    </row>
    <row r="24" ht="20" customHeight="1">
      <c r="A24" t="s" s="29">
        <v>53</v>
      </c>
      <c r="B24" s="30">
        <v>4046.86</v>
      </c>
      <c r="C24" t="s" s="31">
        <v>52</v>
      </c>
      <c r="D24" s="3"/>
      <c r="E24" s="3"/>
      <c r="F24" s="32"/>
      <c r="G24" s="10"/>
      <c r="H24" s="3"/>
      <c r="I24" s="33"/>
      <c r="J24" s="9"/>
      <c r="K24" s="9"/>
      <c r="L24" s="9"/>
    </row>
    <row r="25" ht="20" customHeight="1">
      <c r="A25" s="10"/>
      <c r="B25" s="17"/>
      <c r="C25" s="17"/>
      <c r="D25" s="34"/>
      <c r="E25" s="17"/>
      <c r="F25" s="3"/>
      <c r="G25" s="3"/>
      <c r="H25" s="3"/>
      <c r="I25" s="3"/>
      <c r="J25" s="3"/>
      <c r="K25" s="17"/>
      <c r="L25" s="3"/>
    </row>
    <row r="26" ht="20" customHeight="1">
      <c r="A26" s="10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ht="20" customHeight="1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ht="21" customHeight="1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ht="21" customHeight="1">
      <c r="A29" s="10"/>
      <c r="B29" s="17"/>
      <c r="C29" s="17"/>
      <c r="D29" s="17"/>
      <c r="E29" s="17"/>
      <c r="F29" s="3"/>
      <c r="G29" s="3"/>
      <c r="H29" s="3"/>
      <c r="I29" s="3"/>
      <c r="J29" s="3"/>
      <c r="K29" s="3"/>
      <c r="L29" s="17"/>
    </row>
  </sheetData>
  <pageMargins left="0.432639" right="0.432639" top="0.432639" bottom="0.432639" header="0.5" footer="0.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